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<sst xmlns="http://schemas.openxmlformats.org/spreadsheetml/2006/main" count="388" uniqueCount="157">
  <si>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</si>
  <si>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</si>
  <si>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</si>
  <si>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</si>
  <si>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</si>
  <si>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</si>
  <si>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</si>
  <si>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</si>
  <si>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</si>
  <si>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</si>
  <si>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</si>
  <si>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</si>
  <si>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</si>
  <si>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</si>
  <si>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</si>
  <si>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</si>
  <si>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</si>
  <si>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</si>
  <si>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</si>
  <si>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</si>
  <si>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</si>
  <si>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</si>
  <si>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</si>
  <si>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</si>
  <si>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</si>
  <si>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</si>
  <si>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</si>
  <si>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</si>
  <si>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</si>
  <si>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</si>
  <si>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</si>
  <si>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</si>
  <si>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</si>
  <si>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</si>
  <si>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</si>
  <si>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</si>
  <si>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</si>
  <si>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</si>
  <si>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</si>
  <si>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</si>
  <si>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</si>
  <si>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</si>
  <si>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</si>
  <si>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</si>
  <si>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</si>
  <si>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</si>
  <si>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</si>
  <si>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</si>
  <si>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</si>
  <si>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</si>
  <si>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</si>
  <si>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</si>
  <si>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</si>
  <si>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</si>
  <si>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</si>
  <si>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</si>
  <si>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</si>
  <si>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</si>
  <si>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</si>
  <si>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</si>
  <si>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</si>
  <si>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</si>
  <si>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</si>
  <si>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</si>
  <si>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</si>
  <si>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</si>
  <si>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</si>
  <si>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</si>
  <si>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</si>
  <si>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</si>
  <si>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</si>
  <si>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</si>
  <si>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</si>
  <si>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</si>
  <si>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</si>
  <si>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</si>
  <si>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</si>
  <si>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</si>
  <si>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</si>
  <si>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</si>
  <si>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</si>
  <si>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</si>
  <si>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</si>
  <si>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</si>
  <si>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</si>
  <si>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</si>
  <si>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</si>
  <si>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</si>
  <si>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</si>
  <si>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</si>
  <si>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</si>
  <si>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</si>
  <si>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</si>
  <si>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</si>
  <si>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</si>
  <si>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</si>
  <si>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</si>
  <si>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</si>
  <si>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</si>
  <si>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</si>
  <si>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</si>
  <si>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</si>
  <si>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</si>
  <si>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</si>
  <si>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</si>
  <si>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</si>
  <si>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</si>
  <si>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</si>
  <si>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</si>
  <si>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</si>
  <si>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</si>
  <si>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</si>
  <si>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</si>
  <si>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</si>
  <si>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</si>
  <si>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</si>
  <si>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</si>
  <si>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</si>
  <si>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</si>
  <si>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</si>
  <si>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</si>
  <si>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</si>
  <si>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</si>
  <si>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</si>
  <si>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</si>
  <si>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</si>
  <si>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</si>
  <si>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</si>
  <si>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</si>
  <si>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</si>
  <si>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</si>
  <si>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</si>
  <si>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</si>
  <si>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</si>
  <si>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</si>
  <si>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</si>
  <si>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</si>
  <si>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</si>
  <si>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2019/2018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</si>
  <si>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</si>
  <si>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</si>
  <si>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</si>
  <si>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</si>
  <si>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</si>
  <si>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</si>
  <si>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</si>
  <si>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</si>
  <si>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</si>
  <si>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</si>
  <si>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</t>
  </si>
  <si>
    <t>2019-2020-2021 YILLARI NİSAN DÖNEMİNDE İZMİR'E GİRİŞ                                            YAPAN İLK ON ÜLKE</t>
  </si>
  <si>
    <t>İZMİR TURİZM HAREKETLERİ MAYIS 2021</t>
  </si>
  <si>
    <t>2018-2019-2020-2021 YILLARI MAYIS AYI TURİZM HAREKETLERİ</t>
  </si>
  <si>
    <t>5 AYLIK TOPLAM</t>
  </si>
  <si>
    <t xml:space="preserve">2021 Mayıs ayında  havayolu girişlerinde bir önceki yıla göre  %337466,67 oranında artış , denizyolu </t>
  </si>
  <si>
    <t xml:space="preserve">girişlerinde ise  %1887,50 oranında artış olmuştur. Toplam girişlerde   %69003,33 oranında </t>
  </si>
  <si>
    <t xml:space="preserve"> artış gerçekleşmiş olup, %97,69'unu havayolu,  %2,31'ini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</si>
</sst>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2" fontId="4" fillId="0" borderId="2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31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32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189" fontId="5" fillId="0" borderId="29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4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6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7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25" xfId="49" applyFont="1" applyBorder="1" applyAlignment="1">
      <alignment horizontal="right" vertical="center"/>
      <protection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3" fillId="0" borderId="19" xfId="49" applyFont="1" applyBorder="1" applyAlignment="1">
      <alignment horizontal="right" vertical="center"/>
      <protection/>
    </xf>
    <xf numFmtId="0" fontId="5" fillId="0" borderId="26" xfId="0" applyFont="1" applyBorder="1" applyAlignment="1">
      <alignment/>
    </xf>
    <xf numFmtId="2" fontId="5" fillId="0" borderId="38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5" fillId="0" borderId="17" xfId="0" applyNumberFormat="1" applyFont="1" applyBorder="1" applyAlignment="1">
      <alignment/>
    </xf>
    <xf numFmtId="191" fontId="5" fillId="0" borderId="17" xfId="0" applyNumberFormat="1" applyFont="1" applyBorder="1" applyAlignment="1">
      <alignment/>
    </xf>
    <xf numFmtId="3" fontId="8" fillId="0" borderId="36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9" fontId="5" fillId="0" borderId="43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3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2" fontId="9" fillId="0" borderId="33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2" fontId="9" fillId="0" borderId="27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6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3" fontId="3" fillId="0" borderId="25" xfId="49" applyNumberFormat="1" applyFont="1" applyBorder="1" applyAlignment="1">
      <alignment horizontal="right" vertical="center"/>
      <protection/>
    </xf>
    <xf numFmtId="3" fontId="8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32" xfId="0" applyFont="1" applyBorder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29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2" fontId="3" fillId="0" borderId="41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12414020"/>
        <c:axId val="44617317"/>
      </c:bar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617317"/>
        <c:crosses val="autoZero"/>
        <c:auto val="1"/>
        <c:lblOffset val="100"/>
        <c:tickLblSkip val="1"/>
        <c:noMultiLvlLbl val="0"/>
      </c:catAx>
      <c:valAx>
        <c:axId val="44617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14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66011534"/>
        <c:axId val="57232895"/>
      </c:bar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232895"/>
        <c:crosses val="autoZero"/>
        <c:auto val="1"/>
        <c:lblOffset val="100"/>
        <c:tickLblSkip val="1"/>
        <c:noMultiLvlLbl val="0"/>
      </c:catAx>
      <c:valAx>
        <c:axId val="57232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011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MAYIS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0</xdr:row>
      <xdr:rowOff>9525</xdr:rowOff>
    </xdr:from>
    <xdr:to>
      <xdr:col>23</xdr:col>
      <xdr:colOff>180975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8543925" y="9525"/>
        <a:ext cx="93821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400050</xdr:colOff>
      <xdr:row>33</xdr:row>
      <xdr:rowOff>133350</xdr:rowOff>
    </xdr:from>
    <xdr:to>
      <xdr:col>27</xdr:col>
      <xdr:colOff>180975</xdr:colOff>
      <xdr:row>67</xdr:row>
      <xdr:rowOff>152400</xdr:rowOff>
    </xdr:to>
    <xdr:graphicFrame>
      <xdr:nvGraphicFramePr>
        <xdr:cNvPr id="2" name="5 Grafik"/>
        <xdr:cNvGraphicFramePr/>
      </xdr:nvGraphicFramePr>
      <xdr:xfrm>
        <a:off x="11287125" y="5495925"/>
        <a:ext cx="93821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L11" sqref="L11:T11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2.2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8" t="s">
        <v>151</v>
      </c>
      <c r="C2" s="179"/>
      <c r="D2" s="179"/>
      <c r="E2" s="179"/>
      <c r="F2" s="179"/>
      <c r="G2" s="179"/>
      <c r="H2" s="179"/>
      <c r="I2" s="180"/>
      <c r="J2" s="6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152</v>
      </c>
      <c r="C5" s="179"/>
      <c r="D5" s="179"/>
      <c r="E5" s="179"/>
      <c r="F5" s="179"/>
      <c r="G5" s="179"/>
      <c r="H5" s="179"/>
      <c r="I5" s="180"/>
      <c r="J5" s="60"/>
      <c r="L5" s="167"/>
      <c r="M5" s="167"/>
      <c r="N5" s="167"/>
      <c r="O5" s="167"/>
      <c r="P5" s="167"/>
      <c r="Q5" s="167"/>
      <c r="R5" s="167"/>
      <c r="S5" s="167"/>
      <c r="T5" s="167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68743</v>
      </c>
      <c r="D7" s="123">
        <v>87539</v>
      </c>
      <c r="E7" s="122">
        <v>27.34242031915977</v>
      </c>
      <c r="F7" s="123">
        <v>6</v>
      </c>
      <c r="G7" s="124">
        <v>-99.99314591210775</v>
      </c>
      <c r="H7" s="123">
        <v>20254</v>
      </c>
      <c r="I7" s="125">
        <v>337466.6666666667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6521</v>
      </c>
      <c r="D8" s="121">
        <v>8803</v>
      </c>
      <c r="E8" s="126">
        <v>34.99463272504217</v>
      </c>
      <c r="F8" s="121">
        <v>24</v>
      </c>
      <c r="G8" s="122">
        <v>-99.72736567079404</v>
      </c>
      <c r="H8" s="121">
        <v>477</v>
      </c>
      <c r="I8" s="125">
        <v>1887.5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24818</v>
      </c>
      <c r="D9" s="123">
        <v>37515</v>
      </c>
      <c r="E9" s="122">
        <v>51.16044806189056</v>
      </c>
      <c r="F9" s="123">
        <v>30</v>
      </c>
      <c r="G9" s="124">
        <v>-99.92003198720512</v>
      </c>
      <c r="H9" s="123">
        <v>20731</v>
      </c>
      <c r="I9" s="127">
        <v>69003.33333333333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72" t="s">
        <v>154</v>
      </c>
      <c r="C11" s="173"/>
      <c r="D11" s="173"/>
      <c r="E11" s="173"/>
      <c r="F11" s="173"/>
      <c r="G11" s="173"/>
      <c r="H11" s="173"/>
      <c r="I11" s="174"/>
      <c r="J11" s="101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2:20" ht="24.75" customHeight="1">
      <c r="B12" s="172" t="s">
        <v>155</v>
      </c>
      <c r="C12" s="173"/>
      <c r="D12" s="173"/>
      <c r="E12" s="173"/>
      <c r="F12" s="173"/>
      <c r="G12" s="173"/>
      <c r="H12" s="173"/>
      <c r="I12" s="174"/>
      <c r="J12" s="60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2:20" ht="24.75" customHeight="1">
      <c r="B13" s="172" t="s">
        <v>156</v>
      </c>
      <c r="C13" s="173"/>
      <c r="D13" s="173"/>
      <c r="E13" s="173"/>
      <c r="F13" s="173"/>
      <c r="G13" s="173"/>
      <c r="H13" s="173"/>
      <c r="I13" s="174"/>
      <c r="J13" s="101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68" t="s">
        <v>150</v>
      </c>
      <c r="C16" s="169"/>
      <c r="D16" s="169"/>
      <c r="E16" s="169"/>
      <c r="F16" s="169"/>
      <c r="G16" s="169"/>
      <c r="H16" s="169"/>
      <c r="I16" s="170"/>
      <c r="J16" s="62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145</v>
      </c>
      <c r="G17" s="157" t="s">
        <v>146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84077</v>
      </c>
      <c r="D18" s="121">
        <v>29406</v>
      </c>
      <c r="E18" s="121">
        <v>28641</v>
      </c>
      <c r="F18" s="122">
        <v>-65.02491763502503</v>
      </c>
      <c r="G18" s="122">
        <v>-2.6015098959396044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7" ht="24.75" customHeight="1">
      <c r="B19" s="160" t="s">
        <v>33</v>
      </c>
      <c r="C19" s="121">
        <v>3357</v>
      </c>
      <c r="D19" s="121">
        <v>2621</v>
      </c>
      <c r="E19" s="121">
        <v>5670</v>
      </c>
      <c r="F19" s="122">
        <v>-21.924337205838548</v>
      </c>
      <c r="G19" s="122">
        <v>116.32964517359787</v>
      </c>
      <c r="H19" s="158"/>
      <c r="I19" s="159"/>
      <c r="J19" s="11"/>
      <c r="L19" s="67"/>
      <c r="M19" s="66"/>
      <c r="N19" s="67"/>
      <c r="O19" s="66"/>
      <c r="P19" s="67"/>
      <c r="Q19" s="66"/>
    </row>
    <row r="20" spans="2:17" ht="24.75" customHeight="1">
      <c r="B20" s="160" t="s">
        <v>44</v>
      </c>
      <c r="C20" s="121">
        <v>4944</v>
      </c>
      <c r="D20" s="121">
        <v>2894</v>
      </c>
      <c r="E20" s="121">
        <v>5669</v>
      </c>
      <c r="F20" s="122">
        <v>-41.46440129449838</v>
      </c>
      <c r="G20" s="122">
        <v>95.88804422944023</v>
      </c>
      <c r="H20" s="158"/>
      <c r="I20" s="159"/>
      <c r="J20" s="11"/>
      <c r="L20" s="66"/>
      <c r="M20" s="66"/>
      <c r="N20" s="66"/>
      <c r="O20" s="66"/>
      <c r="P20" s="66"/>
      <c r="Q20" s="66"/>
    </row>
    <row r="21" spans="2:17" ht="24.75" customHeight="1">
      <c r="B21" s="160" t="s">
        <v>21</v>
      </c>
      <c r="C21" s="121">
        <v>21808</v>
      </c>
      <c r="D21" s="121">
        <v>5112</v>
      </c>
      <c r="E21" s="121">
        <v>4368</v>
      </c>
      <c r="F21" s="122">
        <v>-76.55906089508437</v>
      </c>
      <c r="G21" s="122">
        <v>-14.553990610328638</v>
      </c>
      <c r="H21" s="158"/>
      <c r="I21" s="128"/>
      <c r="J21" s="12"/>
      <c r="L21" s="72"/>
      <c r="M21" s="72"/>
      <c r="N21" s="72"/>
      <c r="O21" s="72"/>
      <c r="P21" s="72"/>
      <c r="Q21" s="72"/>
    </row>
    <row r="22" spans="2:17" ht="24.75" customHeight="1">
      <c r="B22" s="160" t="s">
        <v>81</v>
      </c>
      <c r="C22" s="121">
        <v>17677</v>
      </c>
      <c r="D22" s="121">
        <v>1342</v>
      </c>
      <c r="E22" s="121">
        <v>2429</v>
      </c>
      <c r="F22" s="122">
        <v>-92.40821406347231</v>
      </c>
      <c r="G22" s="122">
        <v>80.99850968703427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20</v>
      </c>
      <c r="C23" s="121">
        <v>8035</v>
      </c>
      <c r="D23" s="121">
        <v>1431</v>
      </c>
      <c r="E23" s="121">
        <v>1141</v>
      </c>
      <c r="F23" s="122">
        <v>-82.19041692594897</v>
      </c>
      <c r="G23" s="122">
        <v>-20.26554856743536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8</v>
      </c>
      <c r="C24" s="121">
        <v>3713</v>
      </c>
      <c r="D24" s="121">
        <v>1767</v>
      </c>
      <c r="E24" s="121">
        <v>1136</v>
      </c>
      <c r="F24" s="122">
        <v>-52.4104497710746</v>
      </c>
      <c r="G24" s="122">
        <v>-35.71024335031126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16</v>
      </c>
      <c r="C25" s="121">
        <v>3985</v>
      </c>
      <c r="D25" s="121">
        <v>1305</v>
      </c>
      <c r="E25" s="121">
        <v>1119</v>
      </c>
      <c r="F25" s="122">
        <v>-67.25219573400251</v>
      </c>
      <c r="G25" s="122">
        <v>-14.25287356321839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9</v>
      </c>
      <c r="C26" s="121">
        <v>7826</v>
      </c>
      <c r="D26" s="121">
        <v>2012</v>
      </c>
      <c r="E26" s="121">
        <v>927</v>
      </c>
      <c r="F26" s="122">
        <v>-74.29082545361615</v>
      </c>
      <c r="G26" s="122">
        <v>-53.92644135188867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34</v>
      </c>
      <c r="C27" s="121">
        <v>1500</v>
      </c>
      <c r="D27" s="121">
        <v>77</v>
      </c>
      <c r="E27" s="121">
        <v>918</v>
      </c>
      <c r="F27" s="122">
        <v>-94.86666666666666</v>
      </c>
      <c r="G27" s="122">
        <v>1092.2077922077922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139</v>
      </c>
      <c r="C29" s="121">
        <v>1288</v>
      </c>
      <c r="D29" s="121">
        <v>201</v>
      </c>
      <c r="E29" s="121">
        <v>22</v>
      </c>
      <c r="F29" s="122">
        <v>-84.3944099378882</v>
      </c>
      <c r="G29" s="122">
        <v>-89.05472636815921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67"/>
      <c r="M32" s="171"/>
      <c r="N32" s="171"/>
      <c r="O32" s="171"/>
      <c r="P32" s="171"/>
      <c r="Q32" s="171"/>
      <c r="R32" s="171"/>
      <c r="S32" s="171"/>
      <c r="T32" s="171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67"/>
      <c r="M47" s="167"/>
      <c r="N47" s="167"/>
      <c r="O47" s="167"/>
      <c r="P47" s="167"/>
      <c r="Q47" s="167"/>
      <c r="R47" s="167"/>
      <c r="S47" s="167"/>
      <c r="T47" s="167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13" sqref="R1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>
        <v>382</v>
      </c>
      <c r="H6" s="97"/>
      <c r="I6" s="97"/>
      <c r="J6" s="97"/>
      <c r="K6" s="97"/>
      <c r="L6" s="97"/>
      <c r="M6" s="97"/>
      <c r="N6" s="97"/>
      <c r="O6" s="76">
        <v>706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7">
        <v>10541</v>
      </c>
      <c r="H7" s="98"/>
      <c r="I7" s="98"/>
      <c r="J7" s="98"/>
      <c r="K7" s="98"/>
      <c r="L7" s="98"/>
      <c r="M7" s="98"/>
      <c r="N7" s="98"/>
      <c r="O7" s="76">
        <v>28641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7">
        <v>3</v>
      </c>
      <c r="H8" s="98"/>
      <c r="I8" s="98"/>
      <c r="J8" s="98"/>
      <c r="K8" s="98"/>
      <c r="L8" s="98"/>
      <c r="M8" s="98"/>
      <c r="N8" s="98"/>
      <c r="O8" s="76">
        <v>4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7">
        <v>3</v>
      </c>
      <c r="H9" s="98"/>
      <c r="I9" s="98"/>
      <c r="J9" s="98"/>
      <c r="K9" s="98"/>
      <c r="L9" s="98"/>
      <c r="M9" s="98"/>
      <c r="N9" s="98"/>
      <c r="O9" s="76">
        <v>10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7">
        <v>10</v>
      </c>
      <c r="H10" s="98"/>
      <c r="I10" s="98"/>
      <c r="J10" s="98"/>
      <c r="K10" s="98"/>
      <c r="L10" s="98"/>
      <c r="M10" s="98"/>
      <c r="N10" s="98"/>
      <c r="O10" s="76">
        <v>19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7">
        <v>412</v>
      </c>
      <c r="H11" s="98"/>
      <c r="I11" s="98"/>
      <c r="J11" s="98"/>
      <c r="K11" s="98"/>
      <c r="L11" s="98"/>
      <c r="M11" s="98"/>
      <c r="N11" s="98"/>
      <c r="O11" s="76">
        <v>1136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7">
        <v>1382</v>
      </c>
      <c r="H12" s="98"/>
      <c r="I12" s="98"/>
      <c r="J12" s="98"/>
      <c r="K12" s="98"/>
      <c r="L12" s="98"/>
      <c r="M12" s="98"/>
      <c r="N12" s="98"/>
      <c r="O12" s="76">
        <v>5670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7">
        <v>0</v>
      </c>
      <c r="H13" s="98"/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7">
        <v>0</v>
      </c>
      <c r="H14" s="98"/>
      <c r="I14" s="98"/>
      <c r="J14" s="98"/>
      <c r="K14" s="98"/>
      <c r="L14" s="98"/>
      <c r="M14" s="98"/>
      <c r="N14" s="98"/>
      <c r="O14" s="76">
        <v>0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7">
        <v>2</v>
      </c>
      <c r="H15" s="98"/>
      <c r="I15" s="98"/>
      <c r="J15" s="98"/>
      <c r="K15" s="98"/>
      <c r="L15" s="98"/>
      <c r="M15" s="98"/>
      <c r="N15" s="98"/>
      <c r="O15" s="76">
        <v>2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7">
        <v>861</v>
      </c>
      <c r="H16" s="98"/>
      <c r="I16" s="98"/>
      <c r="J16" s="98"/>
      <c r="K16" s="98"/>
      <c r="L16" s="98"/>
      <c r="M16" s="98"/>
      <c r="N16" s="98"/>
      <c r="O16" s="76">
        <v>918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7">
        <v>406</v>
      </c>
      <c r="H17" s="98"/>
      <c r="I17" s="98"/>
      <c r="J17" s="98"/>
      <c r="K17" s="98"/>
      <c r="L17" s="98"/>
      <c r="M17" s="98"/>
      <c r="N17" s="98"/>
      <c r="O17" s="76">
        <v>1141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7">
        <v>17</v>
      </c>
      <c r="H18" s="98"/>
      <c r="I18" s="98"/>
      <c r="J18" s="98"/>
      <c r="K18" s="98"/>
      <c r="L18" s="98"/>
      <c r="M18" s="98"/>
      <c r="N18" s="98"/>
      <c r="O18" s="76">
        <v>36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7">
        <v>9</v>
      </c>
      <c r="H19" s="98"/>
      <c r="I19" s="98"/>
      <c r="J19" s="98"/>
      <c r="K19" s="98"/>
      <c r="L19" s="98"/>
      <c r="M19" s="98"/>
      <c r="N19" s="98"/>
      <c r="O19" s="76">
        <v>20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7">
        <v>170</v>
      </c>
      <c r="H20" s="98"/>
      <c r="I20" s="98"/>
      <c r="J20" s="98"/>
      <c r="K20" s="98"/>
      <c r="L20" s="98"/>
      <c r="M20" s="98"/>
      <c r="N20" s="98"/>
      <c r="O20" s="76">
        <v>599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7">
        <v>2</v>
      </c>
      <c r="H21" s="98"/>
      <c r="I21" s="98"/>
      <c r="J21" s="98"/>
      <c r="K21" s="98"/>
      <c r="L21" s="98"/>
      <c r="M21" s="98"/>
      <c r="N21" s="98"/>
      <c r="O21" s="76">
        <v>4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7">
        <v>23</v>
      </c>
      <c r="H22" s="98"/>
      <c r="I22" s="98"/>
      <c r="J22" s="98"/>
      <c r="K22" s="98"/>
      <c r="L22" s="98"/>
      <c r="M22" s="98"/>
      <c r="N22" s="98"/>
      <c r="O22" s="76">
        <v>42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7">
        <v>3</v>
      </c>
      <c r="H23" s="98"/>
      <c r="I23" s="98"/>
      <c r="J23" s="98"/>
      <c r="K23" s="98"/>
      <c r="L23" s="98"/>
      <c r="M23" s="98"/>
      <c r="N23" s="98"/>
      <c r="O23" s="76">
        <v>22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7">
        <v>28</v>
      </c>
      <c r="H24" s="98"/>
      <c r="I24" s="98"/>
      <c r="J24" s="98"/>
      <c r="K24" s="98"/>
      <c r="L24" s="98"/>
      <c r="M24" s="98"/>
      <c r="N24" s="98"/>
      <c r="O24" s="76">
        <v>106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7">
        <v>7</v>
      </c>
      <c r="H25" s="98"/>
      <c r="I25" s="98"/>
      <c r="J25" s="98"/>
      <c r="K25" s="98"/>
      <c r="L25" s="98"/>
      <c r="M25" s="98"/>
      <c r="N25" s="98"/>
      <c r="O25" s="76">
        <v>119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7">
        <v>4</v>
      </c>
      <c r="H26" s="98"/>
      <c r="I26" s="98"/>
      <c r="J26" s="98"/>
      <c r="K26" s="98"/>
      <c r="L26" s="98"/>
      <c r="M26" s="98"/>
      <c r="N26" s="98"/>
      <c r="O26" s="76">
        <v>10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7">
        <v>4</v>
      </c>
      <c r="H27" s="98"/>
      <c r="I27" s="98"/>
      <c r="J27" s="98"/>
      <c r="K27" s="98"/>
      <c r="L27" s="98"/>
      <c r="M27" s="98"/>
      <c r="N27" s="98"/>
      <c r="O27" s="76">
        <v>19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7">
        <v>11</v>
      </c>
      <c r="H28" s="98"/>
      <c r="I28" s="98"/>
      <c r="J28" s="98"/>
      <c r="K28" s="98"/>
      <c r="L28" s="98"/>
      <c r="M28" s="98"/>
      <c r="N28" s="98"/>
      <c r="O28" s="76">
        <v>32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7">
        <v>115</v>
      </c>
      <c r="H29" s="98"/>
      <c r="I29" s="98"/>
      <c r="J29" s="98"/>
      <c r="K29" s="98"/>
      <c r="L29" s="98"/>
      <c r="M29" s="98"/>
      <c r="N29" s="98"/>
      <c r="O29" s="76">
        <v>481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7">
        <v>2</v>
      </c>
      <c r="H30" s="98"/>
      <c r="I30" s="98"/>
      <c r="J30" s="98"/>
      <c r="K30" s="98"/>
      <c r="L30" s="98"/>
      <c r="M30" s="98"/>
      <c r="N30" s="98"/>
      <c r="O30" s="76">
        <v>10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7">
        <v>377</v>
      </c>
      <c r="H31" s="98"/>
      <c r="I31" s="98"/>
      <c r="J31" s="98"/>
      <c r="K31" s="98"/>
      <c r="L31" s="98"/>
      <c r="M31" s="98"/>
      <c r="N31" s="98"/>
      <c r="O31" s="76">
        <v>927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7">
        <v>1</v>
      </c>
      <c r="H32" s="98"/>
      <c r="I32" s="98"/>
      <c r="J32" s="98"/>
      <c r="K32" s="98"/>
      <c r="L32" s="98"/>
      <c r="M32" s="98"/>
      <c r="N32" s="98"/>
      <c r="O32" s="76">
        <v>3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7">
        <v>2</v>
      </c>
      <c r="H33" s="98"/>
      <c r="I33" s="98"/>
      <c r="J33" s="98"/>
      <c r="K33" s="98"/>
      <c r="L33" s="98"/>
      <c r="M33" s="98"/>
      <c r="N33" s="98"/>
      <c r="O33" s="76">
        <v>10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7">
        <v>0</v>
      </c>
      <c r="H34" s="98"/>
      <c r="I34" s="98"/>
      <c r="J34" s="98"/>
      <c r="K34" s="98"/>
      <c r="L34" s="98"/>
      <c r="M34" s="98"/>
      <c r="N34" s="98"/>
      <c r="O34" s="76">
        <v>6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7">
        <v>33</v>
      </c>
      <c r="H35" s="98"/>
      <c r="I35" s="98"/>
      <c r="J35" s="98"/>
      <c r="K35" s="98"/>
      <c r="L35" s="98"/>
      <c r="M35" s="98"/>
      <c r="N35" s="98"/>
      <c r="O35" s="76">
        <v>162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7">
        <v>36</v>
      </c>
      <c r="H36" s="98"/>
      <c r="I36" s="98"/>
      <c r="J36" s="98"/>
      <c r="K36" s="98"/>
      <c r="L36" s="98"/>
      <c r="M36" s="98"/>
      <c r="N36" s="98"/>
      <c r="O36" s="76">
        <v>66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7">
        <v>63</v>
      </c>
      <c r="H37" s="98"/>
      <c r="I37" s="98"/>
      <c r="J37" s="98"/>
      <c r="K37" s="98"/>
      <c r="L37" s="98"/>
      <c r="M37" s="98"/>
      <c r="N37" s="98"/>
      <c r="O37" s="76">
        <v>290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7">
        <v>1539</v>
      </c>
      <c r="H38" s="98"/>
      <c r="I38" s="98"/>
      <c r="J38" s="98"/>
      <c r="K38" s="98"/>
      <c r="L38" s="98"/>
      <c r="M38" s="98"/>
      <c r="N38" s="98"/>
      <c r="O38" s="76">
        <v>4368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7">
        <v>18</v>
      </c>
      <c r="H39" s="98"/>
      <c r="I39" s="98"/>
      <c r="J39" s="98"/>
      <c r="K39" s="98"/>
      <c r="L39" s="98"/>
      <c r="M39" s="98"/>
      <c r="N39" s="98"/>
      <c r="O39" s="76">
        <v>58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7">
        <v>71</v>
      </c>
      <c r="H40" s="98"/>
      <c r="I40" s="98"/>
      <c r="J40" s="98"/>
      <c r="K40" s="98"/>
      <c r="L40" s="98"/>
      <c r="M40" s="98"/>
      <c r="N40" s="98"/>
      <c r="O40" s="76">
        <v>664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7">
        <v>864</v>
      </c>
      <c r="H41" s="98"/>
      <c r="I41" s="98"/>
      <c r="J41" s="98"/>
      <c r="K41" s="98"/>
      <c r="L41" s="98"/>
      <c r="M41" s="98"/>
      <c r="N41" s="98"/>
      <c r="O41" s="76">
        <v>2429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7">
        <v>4</v>
      </c>
      <c r="H42" s="98"/>
      <c r="I42" s="98"/>
      <c r="J42" s="98"/>
      <c r="K42" s="98"/>
      <c r="L42" s="98"/>
      <c r="M42" s="98"/>
      <c r="N42" s="98"/>
      <c r="O42" s="76">
        <v>103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7">
        <v>46</v>
      </c>
      <c r="H43" s="98"/>
      <c r="I43" s="98"/>
      <c r="J43" s="98"/>
      <c r="K43" s="98"/>
      <c r="L43" s="98"/>
      <c r="M43" s="98"/>
      <c r="N43" s="98"/>
      <c r="O43" s="76">
        <v>96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7">
        <v>4</v>
      </c>
      <c r="H44" s="98"/>
      <c r="I44" s="98"/>
      <c r="J44" s="98"/>
      <c r="K44" s="98"/>
      <c r="L44" s="98"/>
      <c r="M44" s="98"/>
      <c r="N44" s="98"/>
      <c r="O44" s="76">
        <v>36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7">
        <v>11</v>
      </c>
      <c r="H45" s="98"/>
      <c r="I45" s="98"/>
      <c r="J45" s="98"/>
      <c r="K45" s="98"/>
      <c r="L45" s="98"/>
      <c r="M45" s="98"/>
      <c r="N45" s="98"/>
      <c r="O45" s="76">
        <v>43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7">
        <v>223</v>
      </c>
      <c r="H46" s="98"/>
      <c r="I46" s="98"/>
      <c r="J46" s="98"/>
      <c r="K46" s="98"/>
      <c r="L46" s="98"/>
      <c r="M46" s="98"/>
      <c r="N46" s="98"/>
      <c r="O46" s="76">
        <v>1119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7">
        <v>94</v>
      </c>
      <c r="H47" s="98"/>
      <c r="I47" s="98"/>
      <c r="J47" s="98"/>
      <c r="K47" s="98"/>
      <c r="L47" s="98"/>
      <c r="M47" s="98"/>
      <c r="N47" s="98"/>
      <c r="O47" s="76">
        <v>261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7">
        <v>0</v>
      </c>
      <c r="H48" s="98"/>
      <c r="I48" s="98"/>
      <c r="J48" s="98"/>
      <c r="K48" s="98"/>
      <c r="L48" s="98"/>
      <c r="M48" s="98"/>
      <c r="N48" s="98"/>
      <c r="O48" s="76">
        <v>2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7">
        <v>1</v>
      </c>
      <c r="H49" s="98"/>
      <c r="I49" s="98"/>
      <c r="J49" s="98"/>
      <c r="K49" s="98"/>
      <c r="L49" s="98"/>
      <c r="M49" s="98"/>
      <c r="N49" s="98"/>
      <c r="O49" s="76">
        <v>12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7">
        <v>0</v>
      </c>
      <c r="H50" s="98"/>
      <c r="I50" s="98"/>
      <c r="J50" s="98"/>
      <c r="K50" s="98"/>
      <c r="L50" s="98"/>
      <c r="M50" s="98"/>
      <c r="N50" s="98"/>
      <c r="O50" s="76">
        <v>16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7">
        <v>13</v>
      </c>
      <c r="H51" s="98"/>
      <c r="I51" s="98"/>
      <c r="J51" s="98"/>
      <c r="K51" s="98"/>
      <c r="L51" s="98"/>
      <c r="M51" s="98"/>
      <c r="N51" s="98"/>
      <c r="O51" s="76">
        <v>51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7">
        <v>5</v>
      </c>
      <c r="H52" s="98"/>
      <c r="I52" s="98"/>
      <c r="J52" s="98"/>
      <c r="K52" s="98"/>
      <c r="L52" s="98"/>
      <c r="M52" s="98"/>
      <c r="N52" s="98"/>
      <c r="O52" s="76">
        <v>14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7">
        <v>0</v>
      </c>
      <c r="H53" s="98"/>
      <c r="I53" s="98"/>
      <c r="J53" s="98"/>
      <c r="K53" s="98"/>
      <c r="L53" s="98"/>
      <c r="M53" s="98"/>
      <c r="N53" s="98"/>
      <c r="O53" s="76">
        <v>0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7">
        <v>21</v>
      </c>
      <c r="H54" s="98"/>
      <c r="I54" s="98"/>
      <c r="J54" s="98"/>
      <c r="K54" s="98"/>
      <c r="L54" s="98"/>
      <c r="M54" s="98"/>
      <c r="N54" s="98"/>
      <c r="O54" s="76">
        <v>54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7">
        <v>5</v>
      </c>
      <c r="H55" s="98"/>
      <c r="I55" s="98"/>
      <c r="J55" s="98"/>
      <c r="K55" s="98"/>
      <c r="L55" s="98"/>
      <c r="M55" s="98"/>
      <c r="N55" s="98"/>
      <c r="O55" s="76">
        <v>7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7">
        <v>3</v>
      </c>
      <c r="H56" s="98"/>
      <c r="I56" s="98"/>
      <c r="J56" s="98"/>
      <c r="K56" s="98"/>
      <c r="L56" s="98"/>
      <c r="M56" s="98"/>
      <c r="N56" s="98"/>
      <c r="O56" s="76">
        <v>9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7">
        <v>38</v>
      </c>
      <c r="H57" s="98"/>
      <c r="I57" s="98"/>
      <c r="J57" s="98"/>
      <c r="K57" s="98"/>
      <c r="L57" s="98"/>
      <c r="M57" s="98"/>
      <c r="N57" s="98"/>
      <c r="O57" s="76">
        <v>79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7">
        <v>2</v>
      </c>
      <c r="H58" s="98"/>
      <c r="I58" s="98"/>
      <c r="J58" s="98"/>
      <c r="K58" s="98"/>
      <c r="L58" s="98"/>
      <c r="M58" s="98"/>
      <c r="N58" s="98"/>
      <c r="O58" s="76">
        <v>2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7">
        <v>11</v>
      </c>
      <c r="H59" s="98"/>
      <c r="I59" s="98"/>
      <c r="J59" s="98"/>
      <c r="K59" s="98"/>
      <c r="L59" s="98"/>
      <c r="M59" s="98"/>
      <c r="N59" s="98"/>
      <c r="O59" s="76">
        <v>30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7">
        <v>2</v>
      </c>
      <c r="H60" s="98"/>
      <c r="I60" s="98"/>
      <c r="J60" s="98"/>
      <c r="K60" s="98"/>
      <c r="L60" s="98"/>
      <c r="M60" s="98"/>
      <c r="N60" s="98"/>
      <c r="O60" s="76">
        <v>3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7">
        <v>14</v>
      </c>
      <c r="H61" s="98"/>
      <c r="I61" s="98"/>
      <c r="J61" s="98"/>
      <c r="K61" s="98"/>
      <c r="L61" s="98"/>
      <c r="M61" s="98"/>
      <c r="N61" s="98"/>
      <c r="O61" s="76">
        <v>37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7">
        <v>20</v>
      </c>
      <c r="H62" s="98"/>
      <c r="I62" s="98"/>
      <c r="J62" s="98"/>
      <c r="K62" s="98"/>
      <c r="L62" s="98"/>
      <c r="M62" s="98"/>
      <c r="N62" s="98"/>
      <c r="O62" s="76">
        <v>68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7">
        <v>11</v>
      </c>
      <c r="H63" s="98"/>
      <c r="I63" s="98"/>
      <c r="J63" s="98"/>
      <c r="K63" s="98"/>
      <c r="L63" s="98"/>
      <c r="M63" s="98"/>
      <c r="N63" s="98"/>
      <c r="O63" s="76">
        <v>19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7">
        <v>5</v>
      </c>
      <c r="H64" s="98"/>
      <c r="I64" s="98"/>
      <c r="J64" s="98"/>
      <c r="K64" s="98"/>
      <c r="L64" s="98"/>
      <c r="M64" s="98"/>
      <c r="N64" s="98"/>
      <c r="O64" s="76">
        <v>16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7">
        <v>9</v>
      </c>
      <c r="H65" s="98"/>
      <c r="I65" s="98"/>
      <c r="J65" s="98"/>
      <c r="K65" s="98"/>
      <c r="L65" s="98"/>
      <c r="M65" s="98"/>
      <c r="N65" s="98"/>
      <c r="O65" s="76">
        <v>22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7">
        <v>0</v>
      </c>
      <c r="H66" s="98"/>
      <c r="I66" s="98"/>
      <c r="J66" s="98"/>
      <c r="K66" s="98"/>
      <c r="L66" s="98"/>
      <c r="M66" s="98"/>
      <c r="N66" s="98"/>
      <c r="O66" s="76">
        <v>5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7">
        <v>0</v>
      </c>
      <c r="H67" s="98"/>
      <c r="I67" s="98"/>
      <c r="J67" s="98"/>
      <c r="K67" s="98"/>
      <c r="L67" s="98"/>
      <c r="M67" s="98"/>
      <c r="N67" s="98"/>
      <c r="O67" s="76">
        <v>1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7">
        <v>12</v>
      </c>
      <c r="H68" s="98"/>
      <c r="I68" s="98"/>
      <c r="J68" s="98"/>
      <c r="K68" s="98"/>
      <c r="L68" s="98"/>
      <c r="M68" s="98"/>
      <c r="N68" s="98"/>
      <c r="O68" s="76">
        <v>17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7">
        <v>10</v>
      </c>
      <c r="H69" s="98"/>
      <c r="I69" s="98"/>
      <c r="J69" s="98"/>
      <c r="K69" s="98"/>
      <c r="L69" s="98"/>
      <c r="M69" s="98"/>
      <c r="N69" s="98"/>
      <c r="O69" s="76">
        <v>32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7">
        <v>28</v>
      </c>
      <c r="H70" s="98"/>
      <c r="I70" s="98"/>
      <c r="J70" s="98"/>
      <c r="K70" s="98"/>
      <c r="L70" s="98"/>
      <c r="M70" s="98"/>
      <c r="N70" s="98"/>
      <c r="O70" s="76">
        <v>112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7">
        <v>97</v>
      </c>
      <c r="H71" s="98"/>
      <c r="I71" s="98"/>
      <c r="J71" s="98"/>
      <c r="K71" s="98"/>
      <c r="L71" s="98"/>
      <c r="M71" s="98"/>
      <c r="N71" s="98"/>
      <c r="O71" s="76">
        <v>105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7">
        <v>2</v>
      </c>
      <c r="H72" s="98"/>
      <c r="I72" s="98"/>
      <c r="J72" s="98"/>
      <c r="K72" s="98"/>
      <c r="L72" s="98"/>
      <c r="M72" s="98"/>
      <c r="N72" s="98"/>
      <c r="O72" s="76">
        <v>11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7">
        <v>0</v>
      </c>
      <c r="H73" s="98"/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7">
        <v>9</v>
      </c>
      <c r="H74" s="98"/>
      <c r="I74" s="98"/>
      <c r="J74" s="98"/>
      <c r="K74" s="98"/>
      <c r="L74" s="98"/>
      <c r="M74" s="98"/>
      <c r="N74" s="98"/>
      <c r="O74" s="76">
        <v>29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7">
        <v>1</v>
      </c>
      <c r="H75" s="98"/>
      <c r="I75" s="98"/>
      <c r="J75" s="98"/>
      <c r="K75" s="98"/>
      <c r="L75" s="98"/>
      <c r="M75" s="98"/>
      <c r="N75" s="98"/>
      <c r="O75" s="76">
        <v>11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7">
        <v>96</v>
      </c>
      <c r="H76" s="98"/>
      <c r="I76" s="98"/>
      <c r="J76" s="98"/>
      <c r="K76" s="98"/>
      <c r="L76" s="98"/>
      <c r="M76" s="98"/>
      <c r="N76" s="98"/>
      <c r="O76" s="76">
        <v>219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7">
        <v>15</v>
      </c>
      <c r="H77" s="98"/>
      <c r="I77" s="98"/>
      <c r="J77" s="98"/>
      <c r="K77" s="98"/>
      <c r="L77" s="98"/>
      <c r="M77" s="98"/>
      <c r="N77" s="98"/>
      <c r="O77" s="76">
        <v>45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7">
        <v>51</v>
      </c>
      <c r="H78" s="98"/>
      <c r="I78" s="98"/>
      <c r="J78" s="98"/>
      <c r="K78" s="98"/>
      <c r="L78" s="98"/>
      <c r="M78" s="98"/>
      <c r="N78" s="98"/>
      <c r="O78" s="76">
        <v>183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7">
        <v>144</v>
      </c>
      <c r="H79" s="98"/>
      <c r="I79" s="98"/>
      <c r="J79" s="98"/>
      <c r="K79" s="98"/>
      <c r="L79" s="98"/>
      <c r="M79" s="98"/>
      <c r="N79" s="98"/>
      <c r="O79" s="76">
        <v>423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7">
        <v>0</v>
      </c>
      <c r="H80" s="98"/>
      <c r="I80" s="98"/>
      <c r="J80" s="98"/>
      <c r="K80" s="98"/>
      <c r="L80" s="98"/>
      <c r="M80" s="98"/>
      <c r="N80" s="98"/>
      <c r="O80" s="76">
        <v>0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7">
        <v>0</v>
      </c>
      <c r="H81" s="98"/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7">
        <v>0</v>
      </c>
      <c r="H82" s="98"/>
      <c r="I82" s="98"/>
      <c r="J82" s="98"/>
      <c r="K82" s="98"/>
      <c r="L82" s="98"/>
      <c r="M82" s="98"/>
      <c r="N82" s="98"/>
      <c r="O82" s="76">
        <v>0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7">
        <v>7</v>
      </c>
      <c r="H83" s="98"/>
      <c r="I83" s="98"/>
      <c r="J83" s="98"/>
      <c r="K83" s="98"/>
      <c r="L83" s="98"/>
      <c r="M83" s="98"/>
      <c r="N83" s="98"/>
      <c r="O83" s="76">
        <v>21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7">
        <v>3</v>
      </c>
      <c r="H84" s="98"/>
      <c r="I84" s="98"/>
      <c r="J84" s="98"/>
      <c r="K84" s="98"/>
      <c r="L84" s="98"/>
      <c r="M84" s="98"/>
      <c r="N84" s="98"/>
      <c r="O84" s="76">
        <v>36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7">
        <v>0</v>
      </c>
      <c r="H85" s="98"/>
      <c r="I85" s="98"/>
      <c r="J85" s="98"/>
      <c r="K85" s="98"/>
      <c r="L85" s="98"/>
      <c r="M85" s="98"/>
      <c r="N85" s="98"/>
      <c r="O85" s="76">
        <v>2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7">
        <v>43</v>
      </c>
      <c r="H86" s="98"/>
      <c r="I86" s="98"/>
      <c r="J86" s="98"/>
      <c r="K86" s="98"/>
      <c r="L86" s="98"/>
      <c r="M86" s="98"/>
      <c r="N86" s="98"/>
      <c r="O86" s="76">
        <v>159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7">
        <v>1</v>
      </c>
      <c r="H87" s="98"/>
      <c r="I87" s="98"/>
      <c r="J87" s="98"/>
      <c r="K87" s="98"/>
      <c r="L87" s="98"/>
      <c r="M87" s="98"/>
      <c r="N87" s="98"/>
      <c r="O87" s="76">
        <v>2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7">
        <v>1</v>
      </c>
      <c r="H88" s="98"/>
      <c r="I88" s="98"/>
      <c r="J88" s="98"/>
      <c r="K88" s="98"/>
      <c r="L88" s="98"/>
      <c r="M88" s="98"/>
      <c r="N88" s="98"/>
      <c r="O88" s="76">
        <v>13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7">
        <v>1</v>
      </c>
      <c r="H89" s="98"/>
      <c r="I89" s="98"/>
      <c r="J89" s="98"/>
      <c r="K89" s="98"/>
      <c r="L89" s="98"/>
      <c r="M89" s="98"/>
      <c r="N89" s="98"/>
      <c r="O89" s="76">
        <v>1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7">
        <v>1</v>
      </c>
      <c r="H90" s="98"/>
      <c r="I90" s="98"/>
      <c r="J90" s="98"/>
      <c r="K90" s="98"/>
      <c r="L90" s="98"/>
      <c r="M90" s="98"/>
      <c r="N90" s="98"/>
      <c r="O90" s="76">
        <v>7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7">
        <v>4</v>
      </c>
      <c r="H91" s="98"/>
      <c r="I91" s="98"/>
      <c r="J91" s="98"/>
      <c r="K91" s="98"/>
      <c r="L91" s="98"/>
      <c r="M91" s="98"/>
      <c r="N91" s="98"/>
      <c r="O91" s="76">
        <v>42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7">
        <v>2140</v>
      </c>
      <c r="H92" s="98"/>
      <c r="I92" s="98"/>
      <c r="J92" s="98"/>
      <c r="K92" s="98"/>
      <c r="L92" s="98"/>
      <c r="M92" s="98"/>
      <c r="N92" s="98"/>
      <c r="O92" s="76">
        <v>5669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7">
        <v>0</v>
      </c>
      <c r="H93" s="98"/>
      <c r="I93" s="98"/>
      <c r="J93" s="98"/>
      <c r="K93" s="98"/>
      <c r="L93" s="98"/>
      <c r="M93" s="98"/>
      <c r="N93" s="98"/>
      <c r="O93" s="76">
        <v>4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7">
        <v>0</v>
      </c>
      <c r="H94" s="98"/>
      <c r="I94" s="98"/>
      <c r="J94" s="98"/>
      <c r="K94" s="98"/>
      <c r="L94" s="98"/>
      <c r="M94" s="98"/>
      <c r="N94" s="98"/>
      <c r="O94" s="76">
        <v>2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7">
        <v>0</v>
      </c>
      <c r="H95" s="98"/>
      <c r="I95" s="98"/>
      <c r="J95" s="98"/>
      <c r="K95" s="98"/>
      <c r="L95" s="98"/>
      <c r="M95" s="98"/>
      <c r="N95" s="98"/>
      <c r="O95" s="76">
        <v>4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7">
        <v>0</v>
      </c>
      <c r="H96" s="98"/>
      <c r="I96" s="98"/>
      <c r="J96" s="98"/>
      <c r="K96" s="98"/>
      <c r="L96" s="98"/>
      <c r="M96" s="98"/>
      <c r="N96" s="98"/>
      <c r="O96" s="76">
        <v>1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7">
        <v>62</v>
      </c>
      <c r="H97" s="98"/>
      <c r="I97" s="98"/>
      <c r="J97" s="98"/>
      <c r="K97" s="98"/>
      <c r="L97" s="98"/>
      <c r="M97" s="98"/>
      <c r="N97" s="98"/>
      <c r="O97" s="76">
        <v>185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7">
        <v>60</v>
      </c>
      <c r="H98" s="99"/>
      <c r="I98" s="99"/>
      <c r="J98" s="99"/>
      <c r="K98" s="99"/>
      <c r="L98" s="99"/>
      <c r="M98" s="99"/>
      <c r="N98" s="99"/>
      <c r="O98" s="76">
        <v>141</v>
      </c>
    </row>
    <row r="99" spans="2:15" ht="12" thickBot="1">
      <c r="B99" s="8" t="s">
        <v>6</v>
      </c>
      <c r="C99" s="77">
        <f>SUM(C6:C98)</f>
        <v>4752</v>
      </c>
      <c r="D99" s="77">
        <f>SUM(D6:D98)</f>
        <v>5155</v>
      </c>
      <c r="E99" s="77">
        <f>SUM(E6:E98)</f>
        <v>13909</v>
      </c>
      <c r="F99" s="77">
        <f>SUM(F6:F98)</f>
        <v>13764</v>
      </c>
      <c r="G99" s="77">
        <v>20731</v>
      </c>
      <c r="H99" s="139"/>
      <c r="I99" s="139"/>
      <c r="J99" s="139"/>
      <c r="K99" s="139"/>
      <c r="L99" s="139"/>
      <c r="M99" s="139"/>
      <c r="N99" s="139"/>
      <c r="O99" s="76">
        <v>58311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>
        <v>14822</v>
      </c>
      <c r="H100" s="140"/>
      <c r="I100" s="140"/>
      <c r="J100" s="140"/>
      <c r="K100" s="140"/>
      <c r="L100" s="140"/>
      <c r="M100" s="140"/>
      <c r="N100" s="140"/>
      <c r="O100" s="76">
        <v>49026</v>
      </c>
    </row>
    <row r="101" spans="2:15" ht="12" thickBot="1">
      <c r="B101" s="8" t="s">
        <v>7</v>
      </c>
      <c r="C101" s="100">
        <f>C99+C100</f>
        <v>10102</v>
      </c>
      <c r="D101" s="100">
        <f>D99+D100</f>
        <v>11246</v>
      </c>
      <c r="E101" s="100">
        <f>E99+E100</f>
        <v>25391</v>
      </c>
      <c r="F101" s="100">
        <f>F99+F100</f>
        <v>25045</v>
      </c>
      <c r="G101" s="100">
        <v>35553</v>
      </c>
      <c r="H101" s="100"/>
      <c r="I101" s="100"/>
      <c r="J101" s="100"/>
      <c r="K101" s="100"/>
      <c r="L101" s="100"/>
      <c r="M101" s="100"/>
      <c r="N101" s="100"/>
      <c r="O101" s="105">
        <v>107337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29">
      <selection activeCell="S64" sqref="S6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87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141</v>
      </c>
      <c r="O4" s="196"/>
      <c r="P4" s="197" t="s">
        <v>98</v>
      </c>
      <c r="Q4" s="89" t="s">
        <v>123</v>
      </c>
    </row>
    <row r="5" spans="2:17" ht="10.5">
      <c r="B5" s="198"/>
      <c r="C5" s="88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140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142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148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f>SUM(C54:O54)</f>
        <v>4752</v>
      </c>
      <c r="Q54" s="161">
        <f>((P54/P39)-1)*100</f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f>((P55/P40)-1)*100</f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164">
        <v>20254</v>
      </c>
      <c r="D58" s="164">
        <v>70</v>
      </c>
      <c r="E58" s="164">
        <v>50</v>
      </c>
      <c r="F58" s="164">
        <v>351</v>
      </c>
      <c r="G58" s="164">
        <v>312</v>
      </c>
      <c r="H58" s="164">
        <v>51</v>
      </c>
      <c r="I58" s="164">
        <v>43</v>
      </c>
      <c r="J58" s="164">
        <v>5</v>
      </c>
      <c r="K58" s="164">
        <v>4</v>
      </c>
      <c r="L58" s="164">
        <v>0</v>
      </c>
      <c r="M58" s="164">
        <v>0</v>
      </c>
      <c r="N58" s="164">
        <v>0</v>
      </c>
      <c r="O58" s="164">
        <v>0</v>
      </c>
      <c r="P58" s="164">
        <v>20731</v>
      </c>
      <c r="Q58" s="161">
        <v>69003.33333333333</v>
      </c>
    </row>
    <row r="59" spans="2:17" ht="10.5">
      <c r="B59" s="19" t="s">
        <v>113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64"/>
      <c r="Q59" s="161">
        <v>-100</v>
      </c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64"/>
      <c r="Q60" s="161">
        <f aca="true" t="shared" si="0" ref="Q59:Q65">((P60/P45)-1)*100</f>
        <v>-100</v>
      </c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>
        <f t="shared" si="0"/>
        <v>-100</v>
      </c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>
        <f t="shared" si="0"/>
        <v>-100</v>
      </c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>
        <f t="shared" si="0"/>
        <v>-100</v>
      </c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>
        <f t="shared" si="0"/>
        <v>-100</v>
      </c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>
        <f t="shared" si="0"/>
        <v>-100</v>
      </c>
    </row>
    <row r="66" spans="2:17" ht="11.25" thickBot="1">
      <c r="B66" s="37" t="s">
        <v>98</v>
      </c>
      <c r="C66" s="78">
        <f>SUM(C54:C65)</f>
        <v>56075</v>
      </c>
      <c r="D66" s="78">
        <f aca="true" t="shared" si="1" ref="D66:P66">SUM(D54:D65)</f>
        <v>254</v>
      </c>
      <c r="E66" s="78">
        <f t="shared" si="1"/>
        <v>50</v>
      </c>
      <c r="F66" s="78">
        <f t="shared" si="1"/>
        <v>1700</v>
      </c>
      <c r="G66" s="78">
        <f t="shared" si="1"/>
        <v>312</v>
      </c>
      <c r="H66" s="78">
        <f t="shared" si="1"/>
        <v>257</v>
      </c>
      <c r="I66" s="78">
        <f t="shared" si="1"/>
        <v>43</v>
      </c>
      <c r="J66" s="78">
        <f t="shared" si="1"/>
        <v>22</v>
      </c>
      <c r="K66" s="78">
        <f t="shared" si="1"/>
        <v>4</v>
      </c>
      <c r="L66" s="78">
        <f t="shared" si="1"/>
        <v>0</v>
      </c>
      <c r="M66" s="78">
        <f t="shared" si="1"/>
        <v>0</v>
      </c>
      <c r="N66" s="78">
        <f t="shared" si="1"/>
        <v>3</v>
      </c>
      <c r="O66" s="78">
        <f t="shared" si="1"/>
        <v>0</v>
      </c>
      <c r="P66" s="78">
        <f t="shared" si="1"/>
        <v>58311</v>
      </c>
      <c r="Q66" s="161">
        <f>(((P66/SUM(P39:P43))-1)*100)</f>
        <v>-19.76470588235294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J19" sqref="J19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3"/>
      <c r="C4" s="44"/>
      <c r="D4" s="44" t="s">
        <v>129</v>
      </c>
      <c r="E4" s="44"/>
      <c r="F4" s="203" t="s">
        <v>130</v>
      </c>
      <c r="G4" s="204"/>
    </row>
    <row r="5" spans="2:7" ht="16.5" thickBot="1">
      <c r="B5" s="45"/>
      <c r="C5" s="46"/>
      <c r="D5" s="47" t="s">
        <v>131</v>
      </c>
      <c r="E5" s="46"/>
      <c r="F5" s="205" t="s">
        <v>132</v>
      </c>
      <c r="G5" s="206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138</v>
      </c>
      <c r="G6" s="50" t="s">
        <v>143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/>
      <c r="F12" s="53">
        <v>-90.94499395146943</v>
      </c>
      <c r="G12" s="54">
        <v>-100</v>
      </c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>
        <v>-100</v>
      </c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>
        <v>-100</v>
      </c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>
        <v>-100</v>
      </c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>
        <v>-100</v>
      </c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>
        <v>-100</v>
      </c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>
        <v>-100</v>
      </c>
    </row>
    <row r="19" spans="2:7" ht="16.5" thickBot="1">
      <c r="B19" s="106" t="s">
        <v>153</v>
      </c>
      <c r="C19" s="104">
        <v>250193</v>
      </c>
      <c r="D19" s="104">
        <v>72675</v>
      </c>
      <c r="E19" s="104">
        <v>58311</v>
      </c>
      <c r="F19" s="107">
        <v>-70.9524247281099</v>
      </c>
      <c r="G19" s="108">
        <v>-19.76470588235294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58311</v>
      </c>
      <c r="F20" s="56">
        <v>-75.7117636779642</v>
      </c>
      <c r="G20" s="86">
        <v>-80.39584187841663</v>
      </c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N26" sqref="N26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2019</v>
      </c>
      <c r="C4" s="210"/>
      <c r="D4" s="211"/>
      <c r="E4" s="209">
        <v>2020</v>
      </c>
      <c r="F4" s="210"/>
      <c r="G4" s="211"/>
      <c r="H4" s="209">
        <v>2021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144</v>
      </c>
      <c r="L5" s="58" t="s">
        <v>149</v>
      </c>
      <c r="M5" s="58" t="s">
        <v>144</v>
      </c>
      <c r="N5" s="58" t="s">
        <v>149</v>
      </c>
      <c r="O5" s="58" t="s">
        <v>144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f>((E6/B6)-1)*100</f>
        <v>43.1702668360864</v>
      </c>
      <c r="L6" s="166">
        <f aca="true" t="shared" si="0" ref="L6:L16">((H6/E6)-1)*100</f>
        <v>-80.7100066563124</v>
      </c>
      <c r="M6" s="166">
        <f aca="true" t="shared" si="1" ref="M6:M16">((F6/C6)-1)*100</f>
        <v>25.315273236805226</v>
      </c>
      <c r="N6" s="166">
        <f aca="true" t="shared" si="2" ref="N6:N16">((I6/F6)-1)*100</f>
        <v>-92.45247856876631</v>
      </c>
      <c r="O6" s="166">
        <f aca="true" t="shared" si="3" ref="O6:O16">((G6/D6)-1)*100</f>
        <v>39.35171311557286</v>
      </c>
      <c r="P6" s="166">
        <f>((J6/G6)-1)*100</f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f aca="true" t="shared" si="4" ref="K7:K16">((E7/B7)-1)*100</f>
        <v>43.667248280817006</v>
      </c>
      <c r="L7" s="166">
        <f t="shared" si="0"/>
        <v>-83.01482407572782</v>
      </c>
      <c r="M7" s="166">
        <f t="shared" si="1"/>
        <v>7.737423866456128</v>
      </c>
      <c r="N7" s="166">
        <f t="shared" si="2"/>
        <v>-91.62479061976549</v>
      </c>
      <c r="O7" s="166">
        <f t="shared" si="3"/>
        <v>37.008236130273</v>
      </c>
      <c r="P7" s="166">
        <f aca="true" t="shared" si="5" ref="P7:P16">((J7/G7)-1)*100</f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f t="shared" si="4"/>
        <v>-66.32192184329384</v>
      </c>
      <c r="L8" s="166">
        <f t="shared" si="0"/>
        <v>30.91350826044703</v>
      </c>
      <c r="M8" s="166">
        <f t="shared" si="1"/>
        <v>-76.58382416319495</v>
      </c>
      <c r="N8" s="166">
        <f t="shared" si="2"/>
        <v>-73.12883435582822</v>
      </c>
      <c r="O8" s="166">
        <f t="shared" si="3"/>
        <v>-68.22604291616688</v>
      </c>
      <c r="P8" s="166">
        <f t="shared" si="5"/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f t="shared" si="4"/>
        <v>-99.92386930379256</v>
      </c>
      <c r="L9" s="166">
        <f t="shared" si="0"/>
        <v>26936.734693877548</v>
      </c>
      <c r="M9" s="166">
        <f t="shared" si="1"/>
        <v>-99.95019920318725</v>
      </c>
      <c r="N9" s="166">
        <f t="shared" si="2"/>
        <v>12800</v>
      </c>
      <c r="O9" s="166">
        <f t="shared" si="3"/>
        <v>-99.92679052420748</v>
      </c>
      <c r="P9" s="166">
        <f t="shared" si="5"/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9">
        <v>20731</v>
      </c>
      <c r="K10" s="166">
        <f t="shared" si="4"/>
        <v>-99.99314591210775</v>
      </c>
      <c r="L10" s="166">
        <f t="shared" si="0"/>
        <v>337466.6666666666</v>
      </c>
      <c r="M10" s="166">
        <f t="shared" si="1"/>
        <v>-99.72736567079404</v>
      </c>
      <c r="N10" s="166">
        <f t="shared" si="2"/>
        <v>1887.5</v>
      </c>
      <c r="O10" s="166">
        <f t="shared" si="3"/>
        <v>-99.96886093292645</v>
      </c>
      <c r="P10" s="166">
        <f t="shared" si="5"/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/>
      <c r="I11" s="39"/>
      <c r="J11" s="59"/>
      <c r="K11" s="166">
        <f t="shared" si="4"/>
        <v>-90.47461970794586</v>
      </c>
      <c r="L11" s="166">
        <f t="shared" si="0"/>
        <v>-100</v>
      </c>
      <c r="M11" s="166">
        <f t="shared" si="1"/>
        <v>-97.68964889939967</v>
      </c>
      <c r="N11" s="166">
        <f t="shared" si="2"/>
        <v>-100</v>
      </c>
      <c r="O11" s="166">
        <f t="shared" si="3"/>
        <v>-90.94499395146943</v>
      </c>
      <c r="P11" s="166">
        <f t="shared" si="5"/>
        <v>-100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66">
        <f t="shared" si="4"/>
        <v>-74.66535293282203</v>
      </c>
      <c r="L12" s="166">
        <f t="shared" si="0"/>
        <v>-100</v>
      </c>
      <c r="M12" s="166">
        <f t="shared" si="1"/>
        <v>-94.25506905671467</v>
      </c>
      <c r="N12" s="166">
        <f t="shared" si="2"/>
        <v>-100</v>
      </c>
      <c r="O12" s="166">
        <f t="shared" si="3"/>
        <v>-75.78142003314862</v>
      </c>
      <c r="P12" s="166">
        <f t="shared" si="5"/>
        <v>-100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f t="shared" si="4"/>
        <v>-65.86149279754245</v>
      </c>
      <c r="L13" s="166">
        <f t="shared" si="0"/>
        <v>-100</v>
      </c>
      <c r="M13" s="166">
        <f t="shared" si="1"/>
        <v>-96.63313368610804</v>
      </c>
      <c r="N13" s="166">
        <f t="shared" si="2"/>
        <v>-100</v>
      </c>
      <c r="O13" s="166">
        <f t="shared" si="3"/>
        <v>-68.38248955499763</v>
      </c>
      <c r="P13" s="166">
        <f t="shared" si="5"/>
        <v>-100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f t="shared" si="4"/>
        <v>-72.46687286342178</v>
      </c>
      <c r="L14" s="166">
        <f t="shared" si="0"/>
        <v>-100</v>
      </c>
      <c r="M14" s="166">
        <f t="shared" si="1"/>
        <v>-95.6940338109317</v>
      </c>
      <c r="N14" s="166">
        <f t="shared" si="2"/>
        <v>-100</v>
      </c>
      <c r="O14" s="166">
        <f t="shared" si="3"/>
        <v>-74.30411474761043</v>
      </c>
      <c r="P14" s="166">
        <f t="shared" si="5"/>
        <v>-100</v>
      </c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f t="shared" si="4"/>
        <v>-76.85476778165517</v>
      </c>
      <c r="L15" s="166">
        <f t="shared" si="0"/>
        <v>-100</v>
      </c>
      <c r="M15" s="166">
        <f t="shared" si="1"/>
        <v>-94.43684004692999</v>
      </c>
      <c r="N15" s="166">
        <f t="shared" si="2"/>
        <v>-100</v>
      </c>
      <c r="O15" s="166">
        <f t="shared" si="3"/>
        <v>-78.40543593546552</v>
      </c>
      <c r="P15" s="166">
        <f t="shared" si="5"/>
        <v>-100</v>
      </c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f t="shared" si="4"/>
        <v>-72.78728114308714</v>
      </c>
      <c r="L16" s="166">
        <f t="shared" si="0"/>
        <v>-100</v>
      </c>
      <c r="M16" s="166">
        <f t="shared" si="1"/>
        <v>-93.9922480620155</v>
      </c>
      <c r="N16" s="166">
        <f t="shared" si="2"/>
        <v>-100</v>
      </c>
      <c r="O16" s="166">
        <f t="shared" si="3"/>
        <v>-77.82415221727788</v>
      </c>
      <c r="P16" s="166">
        <f t="shared" si="5"/>
        <v>-100</v>
      </c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f>((E17/B17)-1)*100</f>
        <v>-73.0445213122071</v>
      </c>
      <c r="L17" s="166">
        <f>((H17/E17)-1)*100</f>
        <v>-100</v>
      </c>
      <c r="M17" s="166">
        <f>((F17/C17)-1)*100</f>
        <v>-91.71261199172984</v>
      </c>
      <c r="N17" s="166">
        <f>((I17/F17)-1)*100</f>
        <v>-100</v>
      </c>
      <c r="O17" s="166">
        <f>((G17/D17)-1)*100</f>
        <v>-75.64582733122059</v>
      </c>
      <c r="P17" s="166">
        <f>((J17/G17)-1)*100</f>
        <v>-100</v>
      </c>
      <c r="R17" s="38"/>
    </row>
    <row r="18" spans="1:18" ht="31.5">
      <c r="A18" s="109" t="s">
        <v>153</v>
      </c>
      <c r="B18" s="39">
        <f>SUM(B6:B9)</f>
        <v>130143</v>
      </c>
      <c r="C18" s="39">
        <f>SUM(C6:C9)</f>
        <v>23708</v>
      </c>
      <c r="D18" s="39">
        <f>SUM(D6:D9)</f>
        <v>153851</v>
      </c>
      <c r="E18" s="39">
        <f>SUM(E6:E9)</f>
        <v>60869</v>
      </c>
      <c r="F18" s="39">
        <f>SUM(F6:F9)</f>
        <v>11776</v>
      </c>
      <c r="G18" s="39">
        <f>SUM(G6:G9)</f>
        <v>72645</v>
      </c>
      <c r="H18" s="39">
        <v>56075</v>
      </c>
      <c r="I18" s="39">
        <v>2236</v>
      </c>
      <c r="J18" s="39">
        <v>58311</v>
      </c>
      <c r="K18" s="166">
        <f>((E18/B18)-1)*100</f>
        <v>-53.229140253413554</v>
      </c>
      <c r="L18" s="166">
        <f>((H18/E18)-1)*100</f>
        <v>-7.875930276495424</v>
      </c>
      <c r="M18" s="166">
        <f>((F18/C18)-1)*100</f>
        <v>-50.329002868230134</v>
      </c>
      <c r="N18" s="166">
        <f>((I18/F18)-1)*100</f>
        <v>-81.01222826086956</v>
      </c>
      <c r="O18" s="166">
        <f>((G18/D18)-1)*100</f>
        <v>-52.78223735952318</v>
      </c>
      <c r="P18" s="166">
        <f>((J18/G18)-1)*100</f>
        <v>-19.731571340078467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56075</v>
      </c>
      <c r="I19" s="39">
        <v>2236</v>
      </c>
      <c r="J19" s="39">
        <v>58311</v>
      </c>
      <c r="K19" s="166">
        <f>((E19/B19)-1)*100</f>
        <v>-74.67622694248116</v>
      </c>
      <c r="L19" s="166">
        <f>((H19/E19)-1)*100</f>
        <v>-80.1112986976137</v>
      </c>
      <c r="M19" s="166">
        <f>((F19/C19)-1)*100</f>
        <v>-86.07259361772873</v>
      </c>
      <c r="N19" s="166">
        <f>((I19/F19)-1)*100</f>
        <v>-85.57233191379532</v>
      </c>
      <c r="O19" s="166">
        <f>((G19/D19)-1)*100</f>
        <v>-75.7117636779642</v>
      </c>
      <c r="P19" s="166">
        <f>((J19/G19)-1)*100</f>
        <v>-80.39584187841663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31">
      <selection activeCell="K42" sqref="K4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84077</v>
      </c>
      <c r="D4" s="136">
        <v>29406</v>
      </c>
      <c r="E4" s="136">
        <v>28641</v>
      </c>
    </row>
    <row r="5" spans="2:5" ht="12.75">
      <c r="B5" s="137" t="s">
        <v>33</v>
      </c>
      <c r="C5" s="138">
        <v>3357</v>
      </c>
      <c r="D5" s="138">
        <v>2621</v>
      </c>
      <c r="E5" s="138">
        <v>5670</v>
      </c>
    </row>
    <row r="6" spans="2:5" ht="12.75">
      <c r="B6" s="137" t="s">
        <v>44</v>
      </c>
      <c r="C6" s="138">
        <v>4944</v>
      </c>
      <c r="D6" s="138">
        <v>2894</v>
      </c>
      <c r="E6" s="138">
        <v>5669</v>
      </c>
    </row>
    <row r="7" spans="2:5" ht="12.75">
      <c r="B7" s="137" t="s">
        <v>21</v>
      </c>
      <c r="C7" s="138">
        <v>21808</v>
      </c>
      <c r="D7" s="138">
        <v>5112</v>
      </c>
      <c r="E7" s="138">
        <v>4368</v>
      </c>
    </row>
    <row r="8" spans="2:5" ht="12.75">
      <c r="B8" s="137" t="s">
        <v>81</v>
      </c>
      <c r="C8" s="138">
        <v>17677</v>
      </c>
      <c r="D8" s="138">
        <v>1342</v>
      </c>
      <c r="E8" s="138">
        <v>2429</v>
      </c>
    </row>
    <row r="9" spans="2:5" ht="12.75">
      <c r="B9" s="137" t="s">
        <v>20</v>
      </c>
      <c r="C9" s="138">
        <v>8035</v>
      </c>
      <c r="D9" s="138">
        <v>1431</v>
      </c>
      <c r="E9" s="138">
        <v>1141</v>
      </c>
    </row>
    <row r="10" spans="2:5" ht="12.75">
      <c r="B10" s="137" t="s">
        <v>8</v>
      </c>
      <c r="C10" s="138">
        <v>3713</v>
      </c>
      <c r="D10" s="138">
        <v>1767</v>
      </c>
      <c r="E10" s="138">
        <v>1136</v>
      </c>
    </row>
    <row r="11" spans="2:5" ht="12.75">
      <c r="B11" s="137" t="s">
        <v>16</v>
      </c>
      <c r="C11" s="138">
        <v>3985</v>
      </c>
      <c r="D11" s="138">
        <v>1305</v>
      </c>
      <c r="E11" s="138">
        <v>1119</v>
      </c>
    </row>
    <row r="12" spans="2:5" ht="12.75">
      <c r="B12" s="137" t="s">
        <v>9</v>
      </c>
      <c r="C12" s="138">
        <v>7826</v>
      </c>
      <c r="D12" s="138">
        <v>2012</v>
      </c>
      <c r="E12" s="138">
        <v>927</v>
      </c>
    </row>
    <row r="13" spans="2:5" ht="12.75">
      <c r="B13" s="137" t="s">
        <v>34</v>
      </c>
      <c r="C13" s="138">
        <v>1500</v>
      </c>
      <c r="D13" s="138">
        <v>77</v>
      </c>
      <c r="E13" s="138">
        <v>918</v>
      </c>
    </row>
    <row r="14" spans="2:5" ht="12.75">
      <c r="B14" s="16" t="s">
        <v>3</v>
      </c>
      <c r="C14" s="151">
        <v>1861</v>
      </c>
      <c r="D14" s="151">
        <v>1027</v>
      </c>
      <c r="E14" s="151">
        <v>706</v>
      </c>
    </row>
    <row r="15" spans="2:5" ht="12.75">
      <c r="B15" s="16" t="s">
        <v>1</v>
      </c>
      <c r="C15" s="151">
        <v>23423</v>
      </c>
      <c r="D15" s="151">
        <v>3280</v>
      </c>
      <c r="E15" s="151">
        <v>664</v>
      </c>
    </row>
    <row r="16" spans="2:5" ht="12.75">
      <c r="B16" s="16" t="s">
        <v>51</v>
      </c>
      <c r="C16" s="151">
        <v>2218</v>
      </c>
      <c r="D16" s="151">
        <v>1434</v>
      </c>
      <c r="E16" s="151">
        <v>599</v>
      </c>
    </row>
    <row r="17" spans="2:5" ht="12.75">
      <c r="B17" s="16" t="s">
        <v>79</v>
      </c>
      <c r="C17" s="151">
        <v>4622</v>
      </c>
      <c r="D17" s="151">
        <v>2010</v>
      </c>
      <c r="E17" s="151">
        <v>481</v>
      </c>
    </row>
    <row r="18" spans="2:5" ht="12.75">
      <c r="B18" s="16" t="s">
        <v>41</v>
      </c>
      <c r="C18" s="151">
        <v>7062</v>
      </c>
      <c r="D18" s="151">
        <v>887</v>
      </c>
      <c r="E18" s="151">
        <v>423</v>
      </c>
    </row>
    <row r="19" spans="2:5" ht="12.75">
      <c r="B19" s="16" t="s">
        <v>80</v>
      </c>
      <c r="C19" s="151">
        <v>1949</v>
      </c>
      <c r="D19" s="151">
        <v>1057</v>
      </c>
      <c r="E19" s="151">
        <v>290</v>
      </c>
    </row>
    <row r="20" spans="2:5" ht="12.75">
      <c r="B20" s="15" t="s">
        <v>12</v>
      </c>
      <c r="C20" s="21">
        <v>1217</v>
      </c>
      <c r="D20" s="21">
        <v>479</v>
      </c>
      <c r="E20" s="21">
        <v>261</v>
      </c>
    </row>
    <row r="21" spans="2:5" ht="12.75">
      <c r="B21" s="17" t="s">
        <v>18</v>
      </c>
      <c r="C21" s="21">
        <v>6145</v>
      </c>
      <c r="D21" s="21">
        <v>428</v>
      </c>
      <c r="E21" s="21">
        <v>219</v>
      </c>
    </row>
    <row r="22" spans="2:5" ht="12.75">
      <c r="B22" s="16" t="s">
        <v>14</v>
      </c>
      <c r="C22" s="151">
        <v>6824</v>
      </c>
      <c r="D22" s="151">
        <v>1809</v>
      </c>
      <c r="E22" s="151">
        <v>185</v>
      </c>
    </row>
    <row r="23" spans="2:5" ht="12.75">
      <c r="B23" s="16" t="s">
        <v>52</v>
      </c>
      <c r="C23" s="151">
        <v>736</v>
      </c>
      <c r="D23" s="151">
        <v>285</v>
      </c>
      <c r="E23" s="151">
        <v>183</v>
      </c>
    </row>
    <row r="24" spans="2:5" ht="12.75">
      <c r="B24" s="16" t="s">
        <v>36</v>
      </c>
      <c r="C24" s="151">
        <v>528</v>
      </c>
      <c r="D24" s="151">
        <v>254</v>
      </c>
      <c r="E24" s="151">
        <v>162</v>
      </c>
    </row>
    <row r="25" spans="2:5" ht="12.75">
      <c r="B25" s="16" t="s">
        <v>73</v>
      </c>
      <c r="C25" s="151">
        <v>253</v>
      </c>
      <c r="D25" s="151">
        <v>164</v>
      </c>
      <c r="E25" s="151">
        <v>159</v>
      </c>
    </row>
    <row r="26" spans="2:5" ht="12.75">
      <c r="B26" s="16" t="s">
        <v>78</v>
      </c>
      <c r="C26" s="151">
        <v>332</v>
      </c>
      <c r="D26" s="151">
        <v>239</v>
      </c>
      <c r="E26" s="151">
        <v>119</v>
      </c>
    </row>
    <row r="27" spans="2:5" ht="12.75">
      <c r="B27" s="16" t="s">
        <v>104</v>
      </c>
      <c r="C27" s="151">
        <v>360</v>
      </c>
      <c r="D27" s="151">
        <v>191</v>
      </c>
      <c r="E27" s="151">
        <v>112</v>
      </c>
    </row>
    <row r="28" spans="2:5" ht="12.75">
      <c r="B28" s="16" t="s">
        <v>23</v>
      </c>
      <c r="C28" s="151">
        <v>1001</v>
      </c>
      <c r="D28" s="151">
        <v>320</v>
      </c>
      <c r="E28" s="151">
        <v>106</v>
      </c>
    </row>
    <row r="29" spans="2:5" ht="12.75">
      <c r="B29" s="16" t="s">
        <v>39</v>
      </c>
      <c r="C29" s="151">
        <v>448</v>
      </c>
      <c r="D29" s="151">
        <v>39</v>
      </c>
      <c r="E29" s="151">
        <v>105</v>
      </c>
    </row>
    <row r="30" spans="2:5" ht="12.75">
      <c r="B30" s="15" t="s">
        <v>10</v>
      </c>
      <c r="C30" s="21">
        <v>4269</v>
      </c>
      <c r="D30" s="21">
        <v>264</v>
      </c>
      <c r="E30" s="21">
        <v>103</v>
      </c>
    </row>
    <row r="31" spans="2:5" ht="12.75">
      <c r="B31" s="16" t="s">
        <v>11</v>
      </c>
      <c r="C31" s="151">
        <v>532</v>
      </c>
      <c r="D31" s="151">
        <v>235</v>
      </c>
      <c r="E31" s="151">
        <v>96</v>
      </c>
    </row>
    <row r="32" spans="2:5" ht="12.75">
      <c r="B32" s="16" t="s">
        <v>58</v>
      </c>
      <c r="C32" s="151">
        <v>229</v>
      </c>
      <c r="D32" s="151">
        <v>37</v>
      </c>
      <c r="E32" s="151">
        <v>79</v>
      </c>
    </row>
    <row r="33" spans="2:5" ht="12.75">
      <c r="B33" s="16" t="s">
        <v>70</v>
      </c>
      <c r="C33" s="151">
        <v>107</v>
      </c>
      <c r="D33" s="151">
        <v>44</v>
      </c>
      <c r="E33" s="151">
        <v>68</v>
      </c>
    </row>
    <row r="34" spans="2:5" ht="12.75">
      <c r="B34" s="16" t="s">
        <v>46</v>
      </c>
      <c r="C34" s="151">
        <v>638</v>
      </c>
      <c r="D34" s="151">
        <v>92</v>
      </c>
      <c r="E34" s="151">
        <v>66</v>
      </c>
    </row>
    <row r="35" spans="2:5" ht="12.75">
      <c r="B35" s="16" t="s">
        <v>69</v>
      </c>
      <c r="C35" s="151">
        <v>279</v>
      </c>
      <c r="D35" s="151">
        <v>74</v>
      </c>
      <c r="E35" s="151">
        <v>58</v>
      </c>
    </row>
    <row r="36" spans="2:5" ht="12.75">
      <c r="B36" s="15" t="s">
        <v>37</v>
      </c>
      <c r="C36" s="21">
        <v>135</v>
      </c>
      <c r="D36" s="21">
        <v>71</v>
      </c>
      <c r="E36" s="21">
        <v>54</v>
      </c>
    </row>
    <row r="37" spans="2:5" ht="13.5" thickBot="1">
      <c r="B37" s="16" t="s">
        <v>29</v>
      </c>
      <c r="C37" s="151">
        <v>587</v>
      </c>
      <c r="D37" s="151">
        <v>241</v>
      </c>
      <c r="E37" s="151">
        <v>51</v>
      </c>
    </row>
    <row r="38" spans="2:9" ht="13.5" thickBot="1">
      <c r="B38" s="16" t="s">
        <v>13</v>
      </c>
      <c r="C38" s="151">
        <v>293</v>
      </c>
      <c r="D38" s="151">
        <v>101</v>
      </c>
      <c r="E38" s="151">
        <v>45</v>
      </c>
      <c r="H38" s="14"/>
      <c r="I38" s="14"/>
    </row>
    <row r="39" spans="2:9" ht="12.75">
      <c r="B39" s="16" t="s">
        <v>25</v>
      </c>
      <c r="C39" s="151">
        <v>341</v>
      </c>
      <c r="D39" s="151">
        <v>165</v>
      </c>
      <c r="E39" s="151">
        <v>43</v>
      </c>
      <c r="F39" s="93"/>
      <c r="G39" s="135" t="s">
        <v>0</v>
      </c>
      <c r="H39" s="81"/>
      <c r="I39" s="136">
        <v>28641</v>
      </c>
    </row>
    <row r="40" spans="2:9" ht="12.75">
      <c r="B40" s="16" t="s">
        <v>2</v>
      </c>
      <c r="C40" s="151">
        <v>571</v>
      </c>
      <c r="D40" s="151">
        <v>62</v>
      </c>
      <c r="E40" s="151">
        <v>42</v>
      </c>
      <c r="F40" s="93"/>
      <c r="G40" s="137" t="s">
        <v>33</v>
      </c>
      <c r="H40" s="82"/>
      <c r="I40" s="138">
        <v>5670</v>
      </c>
    </row>
    <row r="41" spans="2:9" ht="12.75">
      <c r="B41" s="15" t="s">
        <v>43</v>
      </c>
      <c r="C41" s="21">
        <v>163</v>
      </c>
      <c r="D41" s="21">
        <v>53</v>
      </c>
      <c r="E41" s="21">
        <v>42</v>
      </c>
      <c r="F41" s="93"/>
      <c r="G41" s="137" t="s">
        <v>44</v>
      </c>
      <c r="H41" s="84"/>
      <c r="I41" s="138">
        <v>5669</v>
      </c>
    </row>
    <row r="42" spans="2:9" ht="12.75">
      <c r="B42" s="16" t="s">
        <v>55</v>
      </c>
      <c r="C42" s="151">
        <v>1862</v>
      </c>
      <c r="D42" s="151">
        <v>118</v>
      </c>
      <c r="E42" s="151">
        <v>37</v>
      </c>
      <c r="F42" s="93"/>
      <c r="G42" s="137" t="s">
        <v>21</v>
      </c>
      <c r="H42" s="84"/>
      <c r="I42" s="138">
        <v>4368</v>
      </c>
    </row>
    <row r="43" spans="2:9" ht="12.75">
      <c r="B43" s="16" t="s">
        <v>45</v>
      </c>
      <c r="C43" s="151">
        <v>171</v>
      </c>
      <c r="D43" s="151">
        <v>41</v>
      </c>
      <c r="E43" s="151">
        <v>36</v>
      </c>
      <c r="F43" s="93"/>
      <c r="G43" s="137" t="s">
        <v>81</v>
      </c>
      <c r="H43" s="84"/>
      <c r="I43" s="138">
        <v>2429</v>
      </c>
    </row>
    <row r="44" spans="2:9" ht="12.75">
      <c r="B44" s="16" t="s">
        <v>75</v>
      </c>
      <c r="C44" s="151">
        <v>39</v>
      </c>
      <c r="D44" s="151">
        <v>16</v>
      </c>
      <c r="E44" s="151">
        <v>36</v>
      </c>
      <c r="F44" s="93"/>
      <c r="G44" s="137" t="s">
        <v>16</v>
      </c>
      <c r="H44" s="84"/>
      <c r="I44" s="138">
        <v>1141</v>
      </c>
    </row>
    <row r="45" spans="2:9" ht="12.75">
      <c r="B45" s="16" t="s">
        <v>47</v>
      </c>
      <c r="C45" s="151">
        <v>92</v>
      </c>
      <c r="D45" s="151">
        <v>24</v>
      </c>
      <c r="E45" s="151">
        <v>36</v>
      </c>
      <c r="F45" s="94"/>
      <c r="G45" s="137" t="s">
        <v>20</v>
      </c>
      <c r="H45" s="82"/>
      <c r="I45" s="138">
        <v>1136</v>
      </c>
    </row>
    <row r="46" spans="2:9" ht="12.75">
      <c r="B46" s="16" t="s">
        <v>4</v>
      </c>
      <c r="C46" s="151">
        <v>324</v>
      </c>
      <c r="D46" s="151">
        <v>57</v>
      </c>
      <c r="E46" s="151">
        <v>32</v>
      </c>
      <c r="F46" s="93"/>
      <c r="G46" s="137" t="s">
        <v>8</v>
      </c>
      <c r="H46" s="84"/>
      <c r="I46" s="138">
        <v>1119</v>
      </c>
    </row>
    <row r="47" spans="2:9" ht="12.75">
      <c r="B47" s="16" t="s">
        <v>62</v>
      </c>
      <c r="C47" s="151">
        <v>249</v>
      </c>
      <c r="D47" s="151">
        <v>178</v>
      </c>
      <c r="E47" s="151">
        <v>32</v>
      </c>
      <c r="F47" s="93"/>
      <c r="G47" s="137" t="s">
        <v>1</v>
      </c>
      <c r="H47" s="84"/>
      <c r="I47" s="138">
        <v>927</v>
      </c>
    </row>
    <row r="48" spans="2:10" ht="12.75" customHeight="1">
      <c r="B48" s="16" t="s">
        <v>57</v>
      </c>
      <c r="C48" s="151">
        <v>272</v>
      </c>
      <c r="D48" s="151">
        <v>39</v>
      </c>
      <c r="E48" s="151">
        <v>30</v>
      </c>
      <c r="F48" s="93"/>
      <c r="G48" s="137" t="s">
        <v>9</v>
      </c>
      <c r="H48" s="82"/>
      <c r="I48" s="138">
        <v>918</v>
      </c>
      <c r="J48" s="80"/>
    </row>
    <row r="49" spans="2:9" ht="12.75">
      <c r="B49" s="16" t="s">
        <v>40</v>
      </c>
      <c r="C49" s="151">
        <v>127</v>
      </c>
      <c r="D49" s="151">
        <v>21</v>
      </c>
      <c r="E49" s="151">
        <v>29</v>
      </c>
      <c r="G49" s="15" t="s">
        <v>101</v>
      </c>
      <c r="H49" s="83"/>
      <c r="I49" s="83">
        <f>I50-SUM(I39+I40+I41+I42+I43+I44+I45+I46+I47+I48)</f>
        <v>6293</v>
      </c>
    </row>
    <row r="50" spans="2:9" ht="12.75">
      <c r="B50" s="16" t="s">
        <v>5</v>
      </c>
      <c r="C50" s="151">
        <v>1288</v>
      </c>
      <c r="D50" s="151">
        <v>201</v>
      </c>
      <c r="E50" s="151">
        <v>22</v>
      </c>
      <c r="G50" s="15" t="s">
        <v>98</v>
      </c>
      <c r="H50" s="82"/>
      <c r="I50" s="83">
        <f>E97</f>
        <v>58311</v>
      </c>
    </row>
    <row r="51" spans="2:5" ht="12.75">
      <c r="B51" s="16" t="s">
        <v>48</v>
      </c>
      <c r="C51" s="151">
        <v>170</v>
      </c>
      <c r="D51" s="151">
        <v>63</v>
      </c>
      <c r="E51" s="151">
        <v>22</v>
      </c>
    </row>
    <row r="52" spans="2:5" ht="12.75">
      <c r="B52" s="16" t="s">
        <v>15</v>
      </c>
      <c r="C52" s="151">
        <v>129</v>
      </c>
      <c r="D52" s="151">
        <v>46</v>
      </c>
      <c r="E52" s="151">
        <v>21</v>
      </c>
    </row>
    <row r="53" spans="2:5" ht="12.75">
      <c r="B53" s="16" t="s">
        <v>87</v>
      </c>
      <c r="C53" s="151">
        <v>903</v>
      </c>
      <c r="D53" s="151">
        <v>162</v>
      </c>
      <c r="E53" s="151">
        <v>20</v>
      </c>
    </row>
    <row r="54" spans="2:5" ht="12.75">
      <c r="B54" s="16" t="s">
        <v>27</v>
      </c>
      <c r="C54" s="151">
        <v>366</v>
      </c>
      <c r="D54" s="151">
        <v>280</v>
      </c>
      <c r="E54" s="151">
        <v>19</v>
      </c>
    </row>
    <row r="55" spans="2:5" ht="12.75">
      <c r="B55" s="16" t="s">
        <v>54</v>
      </c>
      <c r="C55" s="151">
        <v>33</v>
      </c>
      <c r="D55" s="151">
        <v>13</v>
      </c>
      <c r="E55" s="151">
        <v>19</v>
      </c>
    </row>
    <row r="56" spans="2:5" ht="12.75">
      <c r="B56" s="16" t="s">
        <v>22</v>
      </c>
      <c r="C56" s="151">
        <v>90</v>
      </c>
      <c r="D56" s="151">
        <v>10</v>
      </c>
      <c r="E56" s="151">
        <v>19</v>
      </c>
    </row>
    <row r="57" spans="2:5" ht="12.75">
      <c r="B57" s="16" t="s">
        <v>31</v>
      </c>
      <c r="C57" s="151">
        <v>3177</v>
      </c>
      <c r="D57" s="151">
        <v>1603</v>
      </c>
      <c r="E57" s="151">
        <v>17</v>
      </c>
    </row>
    <row r="58" spans="2:5" ht="12.75">
      <c r="B58" s="16" t="s">
        <v>74</v>
      </c>
      <c r="C58" s="151">
        <v>7220</v>
      </c>
      <c r="D58" s="151">
        <v>3417</v>
      </c>
      <c r="E58" s="151">
        <v>16</v>
      </c>
    </row>
    <row r="59" spans="2:5" ht="12.75">
      <c r="B59" s="16" t="s">
        <v>19</v>
      </c>
      <c r="C59" s="151">
        <v>115</v>
      </c>
      <c r="D59" s="151">
        <v>54</v>
      </c>
      <c r="E59" s="151">
        <v>16</v>
      </c>
    </row>
    <row r="60" spans="2:5" ht="12.75">
      <c r="B60" s="16" t="s">
        <v>103</v>
      </c>
      <c r="C60" s="151">
        <v>163</v>
      </c>
      <c r="D60" s="151">
        <v>60</v>
      </c>
      <c r="E60" s="151">
        <v>14</v>
      </c>
    </row>
    <row r="61" spans="2:5" ht="12.75">
      <c r="B61" s="16" t="s">
        <v>42</v>
      </c>
      <c r="C61" s="151">
        <v>12</v>
      </c>
      <c r="D61" s="151">
        <v>7</v>
      </c>
      <c r="E61" s="151">
        <v>13</v>
      </c>
    </row>
    <row r="62" spans="2:5" ht="12.75">
      <c r="B62" s="16" t="s">
        <v>28</v>
      </c>
      <c r="C62" s="151">
        <v>220</v>
      </c>
      <c r="D62" s="151">
        <v>319</v>
      </c>
      <c r="E62" s="151">
        <v>12</v>
      </c>
    </row>
    <row r="63" spans="2:5" ht="12.75">
      <c r="B63" s="16" t="s">
        <v>26</v>
      </c>
      <c r="C63" s="151">
        <v>123</v>
      </c>
      <c r="D63" s="151">
        <v>69</v>
      </c>
      <c r="E63" s="151">
        <v>11</v>
      </c>
    </row>
    <row r="64" spans="2:5" ht="12.75">
      <c r="B64" s="16" t="s">
        <v>83</v>
      </c>
      <c r="C64" s="151">
        <v>85</v>
      </c>
      <c r="D64" s="151">
        <v>59</v>
      </c>
      <c r="E64" s="151">
        <v>11</v>
      </c>
    </row>
    <row r="65" spans="2:5" ht="12.75">
      <c r="B65" s="16" t="s">
        <v>50</v>
      </c>
      <c r="C65" s="151">
        <v>208</v>
      </c>
      <c r="D65" s="151">
        <v>43</v>
      </c>
      <c r="E65" s="151">
        <v>10</v>
      </c>
    </row>
    <row r="66" spans="2:5" ht="12.75">
      <c r="B66" s="16" t="s">
        <v>35</v>
      </c>
      <c r="C66" s="151">
        <v>15</v>
      </c>
      <c r="D66" s="151">
        <v>0</v>
      </c>
      <c r="E66" s="151">
        <v>10</v>
      </c>
    </row>
    <row r="67" spans="2:5" ht="12.75">
      <c r="B67" s="15" t="s">
        <v>24</v>
      </c>
      <c r="C67" s="21">
        <v>111</v>
      </c>
      <c r="D67" s="21">
        <v>37</v>
      </c>
      <c r="E67" s="21">
        <v>10</v>
      </c>
    </row>
    <row r="68" spans="2:5" ht="12.75">
      <c r="B68" s="16" t="s">
        <v>30</v>
      </c>
      <c r="C68" s="151">
        <v>741</v>
      </c>
      <c r="D68" s="151">
        <v>377</v>
      </c>
      <c r="E68" s="151">
        <v>10</v>
      </c>
    </row>
    <row r="69" spans="2:5" ht="12.75">
      <c r="B69" s="16" t="s">
        <v>88</v>
      </c>
      <c r="C69" s="151">
        <v>2367</v>
      </c>
      <c r="D69" s="151">
        <v>490</v>
      </c>
      <c r="E69" s="151">
        <v>9</v>
      </c>
    </row>
    <row r="70" spans="2:5" ht="12.75">
      <c r="B70" s="16" t="s">
        <v>38</v>
      </c>
      <c r="C70" s="151">
        <v>82</v>
      </c>
      <c r="D70" s="151">
        <v>28</v>
      </c>
      <c r="E70" s="151">
        <v>7</v>
      </c>
    </row>
    <row r="71" spans="2:5" ht="12.75">
      <c r="B71" s="16" t="s">
        <v>63</v>
      </c>
      <c r="C71" s="151">
        <v>47</v>
      </c>
      <c r="D71" s="151">
        <v>17</v>
      </c>
      <c r="E71" s="151">
        <v>7</v>
      </c>
    </row>
    <row r="72" spans="2:5" ht="12.75">
      <c r="B72" s="16" t="s">
        <v>64</v>
      </c>
      <c r="C72" s="151">
        <v>64</v>
      </c>
      <c r="D72" s="151">
        <v>18</v>
      </c>
      <c r="E72" s="151">
        <v>6</v>
      </c>
    </row>
    <row r="73" spans="2:5" ht="12.75">
      <c r="B73" s="16" t="s">
        <v>82</v>
      </c>
      <c r="C73" s="151">
        <v>83</v>
      </c>
      <c r="D73" s="151">
        <v>40</v>
      </c>
      <c r="E73" s="151">
        <v>5</v>
      </c>
    </row>
    <row r="74" spans="2:5" ht="12.75">
      <c r="B74" s="16" t="s">
        <v>86</v>
      </c>
      <c r="C74" s="151">
        <v>279</v>
      </c>
      <c r="D74" s="151">
        <v>40</v>
      </c>
      <c r="E74" s="151">
        <v>4</v>
      </c>
    </row>
    <row r="75" spans="2:5" ht="12.75">
      <c r="B75" s="16" t="s">
        <v>59</v>
      </c>
      <c r="C75" s="151">
        <v>115</v>
      </c>
      <c r="D75" s="151">
        <v>18</v>
      </c>
      <c r="E75" s="151">
        <v>4</v>
      </c>
    </row>
    <row r="76" spans="2:5" ht="12.75">
      <c r="B76" s="16" t="s">
        <v>71</v>
      </c>
      <c r="C76" s="151">
        <v>903</v>
      </c>
      <c r="D76" s="151">
        <v>38</v>
      </c>
      <c r="E76" s="151">
        <v>4</v>
      </c>
    </row>
    <row r="77" spans="2:5" ht="12.75">
      <c r="B77" s="16" t="s">
        <v>76</v>
      </c>
      <c r="C77" s="151">
        <v>12</v>
      </c>
      <c r="D77" s="151">
        <v>4</v>
      </c>
      <c r="E77" s="151">
        <v>4</v>
      </c>
    </row>
    <row r="78" spans="2:5" ht="12.75">
      <c r="B78" s="16" t="s">
        <v>56</v>
      </c>
      <c r="C78" s="151">
        <v>192</v>
      </c>
      <c r="D78" s="151">
        <v>42</v>
      </c>
      <c r="E78" s="151">
        <v>3</v>
      </c>
    </row>
    <row r="79" spans="2:5" ht="12.75">
      <c r="B79" s="16" t="s">
        <v>60</v>
      </c>
      <c r="C79" s="151">
        <v>32</v>
      </c>
      <c r="D79" s="151">
        <v>43</v>
      </c>
      <c r="E79" s="151">
        <v>3</v>
      </c>
    </row>
    <row r="80" spans="2:5" ht="12.75">
      <c r="B80" s="16" t="s">
        <v>77</v>
      </c>
      <c r="C80" s="151">
        <v>50</v>
      </c>
      <c r="D80" s="151">
        <v>10</v>
      </c>
      <c r="E80" s="151">
        <v>2</v>
      </c>
    </row>
    <row r="81" spans="2:5" ht="12.75">
      <c r="B81" s="16" t="s">
        <v>17</v>
      </c>
      <c r="C81" s="151">
        <v>17</v>
      </c>
      <c r="D81" s="151">
        <v>9</v>
      </c>
      <c r="E81" s="151">
        <v>2</v>
      </c>
    </row>
    <row r="82" spans="2:5" ht="12.75">
      <c r="B82" s="16" t="s">
        <v>68</v>
      </c>
      <c r="C82" s="151">
        <v>70</v>
      </c>
      <c r="D82" s="151">
        <v>273</v>
      </c>
      <c r="E82" s="151">
        <v>2</v>
      </c>
    </row>
    <row r="83" spans="2:5" ht="12.75">
      <c r="B83" s="16" t="s">
        <v>61</v>
      </c>
      <c r="C83" s="151">
        <v>3</v>
      </c>
      <c r="D83" s="151">
        <v>6</v>
      </c>
      <c r="E83" s="151">
        <v>2</v>
      </c>
    </row>
    <row r="84" spans="2:5" ht="12.75">
      <c r="B84" s="16" t="s">
        <v>89</v>
      </c>
      <c r="C84" s="151">
        <v>60</v>
      </c>
      <c r="D84" s="151">
        <v>29</v>
      </c>
      <c r="E84" s="151">
        <v>2</v>
      </c>
    </row>
    <row r="85" spans="2:5" ht="12.75">
      <c r="B85" s="15" t="s">
        <v>90</v>
      </c>
      <c r="C85" s="21">
        <v>31</v>
      </c>
      <c r="D85" s="21">
        <v>15</v>
      </c>
      <c r="E85" s="21">
        <v>2</v>
      </c>
    </row>
    <row r="86" spans="2:5" ht="12.75">
      <c r="B86" s="16" t="s">
        <v>53</v>
      </c>
      <c r="C86" s="151">
        <v>8</v>
      </c>
      <c r="D86" s="151">
        <v>2</v>
      </c>
      <c r="E86" s="151">
        <v>1</v>
      </c>
    </row>
    <row r="87" spans="2:5" ht="12.75">
      <c r="B87" s="16" t="s">
        <v>85</v>
      </c>
      <c r="C87" s="151">
        <v>82</v>
      </c>
      <c r="D87" s="151">
        <v>41</v>
      </c>
      <c r="E87" s="151">
        <v>1</v>
      </c>
    </row>
    <row r="88" spans="2:5" ht="12.75">
      <c r="B88" s="16" t="s">
        <v>32</v>
      </c>
      <c r="C88" s="151">
        <v>64</v>
      </c>
      <c r="D88" s="151">
        <v>24</v>
      </c>
      <c r="E88" s="151">
        <v>1</v>
      </c>
    </row>
    <row r="89" spans="2:5" ht="12.75">
      <c r="B89" s="16" t="s">
        <v>65</v>
      </c>
      <c r="C89" s="151">
        <v>1</v>
      </c>
      <c r="D89" s="151">
        <v>0</v>
      </c>
      <c r="E89" s="151">
        <v>0</v>
      </c>
    </row>
    <row r="90" spans="2:5" ht="12.75">
      <c r="B90" s="16" t="s">
        <v>66</v>
      </c>
      <c r="C90" s="151">
        <v>1</v>
      </c>
      <c r="D90" s="151">
        <v>1</v>
      </c>
      <c r="E90" s="151">
        <v>0</v>
      </c>
    </row>
    <row r="91" spans="2:5" ht="12.75">
      <c r="B91" s="16" t="s">
        <v>67</v>
      </c>
      <c r="C91" s="151">
        <v>16</v>
      </c>
      <c r="D91" s="151">
        <v>77</v>
      </c>
      <c r="E91" s="151">
        <v>0</v>
      </c>
    </row>
    <row r="92" spans="2:5" ht="12.75">
      <c r="B92" s="15" t="s">
        <v>105</v>
      </c>
      <c r="C92" s="21">
        <v>0</v>
      </c>
      <c r="D92" s="21">
        <v>0</v>
      </c>
      <c r="E92" s="21">
        <v>0</v>
      </c>
    </row>
    <row r="93" spans="2:5" ht="12.75">
      <c r="B93" s="16" t="s">
        <v>72</v>
      </c>
      <c r="C93" s="151">
        <v>23</v>
      </c>
      <c r="D93" s="151">
        <v>9</v>
      </c>
      <c r="E93" s="151">
        <v>0</v>
      </c>
    </row>
    <row r="94" spans="2:5" ht="12.75">
      <c r="B94" s="16" t="s">
        <v>49</v>
      </c>
      <c r="C94" s="151">
        <v>3</v>
      </c>
      <c r="D94" s="151">
        <v>0</v>
      </c>
      <c r="E94" s="151">
        <v>0</v>
      </c>
    </row>
    <row r="95" spans="2:5" ht="12.75">
      <c r="B95" s="16" t="s">
        <v>84</v>
      </c>
      <c r="C95" s="151">
        <v>25</v>
      </c>
      <c r="D95" s="151">
        <v>11</v>
      </c>
      <c r="E95" s="151">
        <v>0</v>
      </c>
    </row>
    <row r="96" spans="2:5" ht="13.5" thickBot="1">
      <c r="B96" s="18" t="s">
        <v>101</v>
      </c>
      <c r="C96" s="71">
        <v>3213</v>
      </c>
      <c r="D96" s="71">
        <v>684</v>
      </c>
      <c r="E96" s="71">
        <v>141</v>
      </c>
    </row>
    <row r="97" spans="2:5" ht="13.5" thickBot="1">
      <c r="B97" s="8" t="s">
        <v>6</v>
      </c>
      <c r="C97" s="23">
        <v>250193</v>
      </c>
      <c r="D97" s="23">
        <v>72592</v>
      </c>
      <c r="E97" s="22">
        <v>58311</v>
      </c>
    </row>
    <row r="98" spans="2:5" ht="13.5" thickBot="1">
      <c r="B98" s="8" t="s">
        <v>91</v>
      </c>
      <c r="C98" s="23">
        <v>216844</v>
      </c>
      <c r="D98" s="23">
        <v>119336</v>
      </c>
      <c r="E98" s="22">
        <v>49026</v>
      </c>
    </row>
    <row r="99" spans="2:5" ht="13.5" thickBot="1">
      <c r="B99" s="8" t="s">
        <v>7</v>
      </c>
      <c r="C99" s="23">
        <v>467037</v>
      </c>
      <c r="D99" s="23">
        <v>191928</v>
      </c>
      <c r="E99" s="23">
        <v>107337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7" sqref="N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2018-01-03T12:29:23Z</cp:lastPrinted>
  <dcterms:created xsi:type="dcterms:W3CDTF">2010-01-18T12:24:59Z</dcterms:created>
  <dcterms:modified xsi:type="dcterms:W3CDTF">2021-06-07T11:00:57Z</dcterms:modified>
  <cp:category/>
  <cp:version/>
  <cp:contentType/>
  <cp:contentStatus/>
</cp:coreProperties>
</file>